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eniki\Ceniki 2018-19\"/>
    </mc:Choice>
  </mc:AlternateContent>
  <bookViews>
    <workbookView xWindow="0" yWindow="0" windowWidth="28800" windowHeight="12330" tabRatio="926" activeTab="20"/>
  </bookViews>
  <sheets>
    <sheet name="AG" sheetId="1" r:id="rId1"/>
    <sheet name="AGRFT" sheetId="2" r:id="rId2"/>
    <sheet name="ALUO" sheetId="3" r:id="rId3"/>
    <sheet name="BF" sheetId="4" r:id="rId4"/>
    <sheet name="EF" sheetId="5" r:id="rId5"/>
    <sheet name="FA" sheetId="6" r:id="rId6"/>
    <sheet name="FDV" sheetId="7" r:id="rId7"/>
    <sheet name="FE" sheetId="8" r:id="rId8"/>
    <sheet name="FFA" sheetId="9" r:id="rId9"/>
    <sheet name="FGG" sheetId="10" r:id="rId10"/>
    <sheet name="FKKT" sheetId="11" r:id="rId11"/>
    <sheet name="FMF" sheetId="12" r:id="rId12"/>
    <sheet name="FPP" sheetId="13" r:id="rId13"/>
    <sheet name="FRI" sheetId="14" r:id="rId14"/>
    <sheet name="FSD" sheetId="15" r:id="rId15"/>
    <sheet name="FS" sheetId="16" r:id="rId16"/>
    <sheet name="FŠ" sheetId="17" r:id="rId17"/>
    <sheet name="FU" sheetId="18" r:id="rId18"/>
    <sheet name="FF" sheetId="32" r:id="rId19"/>
    <sheet name="MF" sheetId="20" r:id="rId20"/>
    <sheet name="NTF" sheetId="21" r:id="rId21"/>
    <sheet name="PEF" sheetId="22" r:id="rId22"/>
    <sheet name="PF" sheetId="23" r:id="rId23"/>
    <sheet name="TEOF" sheetId="24" r:id="rId24"/>
    <sheet name="VF" sheetId="25" r:id="rId25"/>
    <sheet name="ZF" sheetId="26" r:id="rId26"/>
    <sheet name="spremembe" sheetId="27" state="hidden" r:id="rId27"/>
    <sheet name="povp.šolnina po skupinah" sheetId="28" state="hidden" r:id="rId28"/>
    <sheet name="šolnina" sheetId="31" state="hidden" r:id="rId29"/>
  </sheets>
  <definedNames>
    <definedName name="cenik">šolnina!$A$2:$A$7</definedName>
    <definedName name="_xlnm.Print_Area" localSheetId="0">AG!$A$1:$F$32</definedName>
    <definedName name="_xlnm.Print_Area" localSheetId="1">AGRFT!$A$1:$F$37</definedName>
    <definedName name="_xlnm.Print_Area" localSheetId="2">ALUO!$A$1:$F$29</definedName>
    <definedName name="_xlnm.Print_Area" localSheetId="3">BF!$A$1:$F$143</definedName>
    <definedName name="_xlnm.Print_Area" localSheetId="4">EF!$A$1:$F$43</definedName>
    <definedName name="_xlnm.Print_Area" localSheetId="5">FA!$A$1:$F$22</definedName>
    <definedName name="_xlnm.Print_Area" localSheetId="6">FDV!$A$1:$F$43</definedName>
    <definedName name="_xlnm.Print_Area" localSheetId="7">FE!$A$1:$F$26</definedName>
    <definedName name="_xlnm.Print_Area" localSheetId="18">FF!$A$1:$F$153</definedName>
    <definedName name="_xlnm.Print_Area" localSheetId="8">FFA!$A$1:$F$23</definedName>
    <definedName name="_xlnm.Print_Area" localSheetId="9">FGG!$A$1:$F$29</definedName>
    <definedName name="_xlnm.Print_Area" localSheetId="10">FKKT!$A$1:$F$31</definedName>
    <definedName name="_xlnm.Print_Area" localSheetId="11">FMF!$A$1:$F$33</definedName>
    <definedName name="_xlnm.Print_Area" localSheetId="12">FPP!$A$1:$F$30</definedName>
    <definedName name="_xlnm.Print_Area" localSheetId="13">FRI!$A$1:$F$24</definedName>
    <definedName name="_xlnm.Print_Area" localSheetId="15">FS!$A$1:$F$22</definedName>
    <definedName name="_xlnm.Print_Area" localSheetId="14">FSD!$A$1:$G$22</definedName>
    <definedName name="_xlnm.Print_Area" localSheetId="16">FŠ!$A$1:$F$38</definedName>
    <definedName name="_xlnm.Print_Area" localSheetId="17">FU!$A$1:$F$26</definedName>
    <definedName name="_xlnm.Print_Area" localSheetId="19">MF!$A$1:$F$19</definedName>
    <definedName name="_xlnm.Print_Area" localSheetId="20">NTF!$A$1:$F$53</definedName>
    <definedName name="_xlnm.Print_Area" localSheetId="21">PEF!$A$1:$F$73</definedName>
    <definedName name="_xlnm.Print_Area" localSheetId="22">PF!$A$1:$F$16</definedName>
    <definedName name="_xlnm.Print_Area" localSheetId="23">TEOF!$A$1:$F$25</definedName>
    <definedName name="_xlnm.Print_Area" localSheetId="24">VF!$A$1:$F$27</definedName>
    <definedName name="_xlnm.Print_Area" localSheetId="25">ZF!$A$1:$F$43</definedName>
    <definedName name="Z_839003FA_3055_4E28_826D_0A2EF77DACBD_.wvu.PrintArea" localSheetId="0" hidden="1">AG!$A$1:$F$32</definedName>
    <definedName name="Z_839003FA_3055_4E28_826D_0A2EF77DACBD_.wvu.PrintArea" localSheetId="1" hidden="1">AGRFT!$A$1:$F$37</definedName>
    <definedName name="Z_839003FA_3055_4E28_826D_0A2EF77DACBD_.wvu.PrintArea" localSheetId="2" hidden="1">ALUO!$A$1:$F$119</definedName>
    <definedName name="Z_839003FA_3055_4E28_826D_0A2EF77DACBD_.wvu.PrintArea" localSheetId="3" hidden="1">BF!$A$1:$F$153</definedName>
    <definedName name="Z_839003FA_3055_4E28_826D_0A2EF77DACBD_.wvu.PrintArea" localSheetId="4" hidden="1">EF!$A$1:$F$51</definedName>
    <definedName name="Z_839003FA_3055_4E28_826D_0A2EF77DACBD_.wvu.PrintArea" localSheetId="5" hidden="1">FA!$A$1:$F$22</definedName>
    <definedName name="Z_839003FA_3055_4E28_826D_0A2EF77DACBD_.wvu.PrintArea" localSheetId="6" hidden="1">FDV!$A$1:$F$54</definedName>
    <definedName name="Z_839003FA_3055_4E28_826D_0A2EF77DACBD_.wvu.PrintArea" localSheetId="7" hidden="1">FE!$A$1:$F$33</definedName>
    <definedName name="Z_839003FA_3055_4E28_826D_0A2EF77DACBD_.wvu.PrintArea" localSheetId="18" hidden="1">FF!$A$1:$F$159</definedName>
    <definedName name="Z_839003FA_3055_4E28_826D_0A2EF77DACBD_.wvu.PrintArea" localSheetId="8" hidden="1">FFA!$A$1:$F$34</definedName>
    <definedName name="Z_839003FA_3055_4E28_826D_0A2EF77DACBD_.wvu.PrintArea" localSheetId="9" hidden="1">FGG!$A$1:$F$35</definedName>
    <definedName name="Z_839003FA_3055_4E28_826D_0A2EF77DACBD_.wvu.PrintArea" localSheetId="10" hidden="1">FKKT!$A$1:$F$38</definedName>
    <definedName name="Z_839003FA_3055_4E28_826D_0A2EF77DACBD_.wvu.PrintArea" localSheetId="11" hidden="1">FMF!$A$1:$F$45</definedName>
    <definedName name="Z_839003FA_3055_4E28_826D_0A2EF77DACBD_.wvu.PrintArea" localSheetId="12" hidden="1">FPP!$A$1:$F$37</definedName>
    <definedName name="Z_839003FA_3055_4E28_826D_0A2EF77DACBD_.wvu.PrintArea" localSheetId="13" hidden="1">FRI!$A$1:$F$35</definedName>
    <definedName name="Z_839003FA_3055_4E28_826D_0A2EF77DACBD_.wvu.PrintArea" localSheetId="15" hidden="1">FS!$A$1:$F$33</definedName>
    <definedName name="Z_839003FA_3055_4E28_826D_0A2EF77DACBD_.wvu.PrintArea" localSheetId="14" hidden="1">FSD!$A$1:$F$30</definedName>
    <definedName name="Z_839003FA_3055_4E28_826D_0A2EF77DACBD_.wvu.PrintArea" localSheetId="16" hidden="1">FŠ!$A$1:$F$50</definedName>
    <definedName name="Z_839003FA_3055_4E28_826D_0A2EF77DACBD_.wvu.PrintArea" localSheetId="17" hidden="1">FU!$A$1:$F$38</definedName>
    <definedName name="Z_839003FA_3055_4E28_826D_0A2EF77DACBD_.wvu.PrintArea" localSheetId="19" hidden="1">MF!$A$1:$F$30</definedName>
    <definedName name="Z_839003FA_3055_4E28_826D_0A2EF77DACBD_.wvu.PrintArea" localSheetId="20" hidden="1">NTF!$A$1:$F$42</definedName>
    <definedName name="Z_839003FA_3055_4E28_826D_0A2EF77DACBD_.wvu.PrintArea" localSheetId="21" hidden="1">PEF!$A$1:$F$68</definedName>
    <definedName name="Z_839003FA_3055_4E28_826D_0A2EF77DACBD_.wvu.PrintArea" localSheetId="22" hidden="1">PF!$A$1:$F$17</definedName>
    <definedName name="Z_839003FA_3055_4E28_826D_0A2EF77DACBD_.wvu.PrintArea" localSheetId="23" hidden="1">TEOF!$A$1:$F$29</definedName>
    <definedName name="Z_839003FA_3055_4E28_826D_0A2EF77DACBD_.wvu.PrintArea" localSheetId="24" hidden="1">VF!$A$1:$F$32</definedName>
    <definedName name="Z_839003FA_3055_4E28_826D_0A2EF77DACBD_.wvu.PrintArea" localSheetId="25" hidden="1">ZF!$A$1:$F$49</definedName>
  </definedNames>
  <calcPr calcId="162913"/>
  <customWorkbookViews>
    <customWorkbookView name="Trsanmi – Osebni pogled" guid="{839003FA-3055-4E28-826D-0A2EF77DACBD}" mergeInterval="0" personalView="1" maximized="1" windowWidth="1719" windowHeight="714" tabRatio="926" activeSheetId="26"/>
  </customWorkbookViews>
</workbook>
</file>

<file path=xl/calcChain.xml><?xml version="1.0" encoding="utf-8"?>
<calcChain xmlns="http://schemas.openxmlformats.org/spreadsheetml/2006/main">
  <c r="F23" i="21" l="1"/>
  <c r="F22" i="21"/>
  <c r="F21" i="21"/>
  <c r="F20" i="21"/>
  <c r="F19" i="21"/>
  <c r="F18" i="21"/>
  <c r="F16" i="21"/>
  <c r="F15" i="21"/>
  <c r="F14" i="21"/>
  <c r="F13" i="21"/>
  <c r="F12" i="21"/>
  <c r="F11" i="21"/>
  <c r="F10" i="21"/>
  <c r="F9" i="21"/>
  <c r="F8" i="21"/>
  <c r="F7" i="21"/>
  <c r="F10" i="10" l="1"/>
  <c r="F8" i="9"/>
  <c r="F8" i="8"/>
  <c r="F9" i="7"/>
  <c r="F11" i="3"/>
  <c r="F17" i="2"/>
  <c r="F24" i="4"/>
  <c r="J138" i="4" l="1"/>
  <c r="J137" i="4"/>
  <c r="I138" i="4"/>
  <c r="I137" i="4"/>
  <c r="F7" i="6"/>
  <c r="F15" i="5"/>
  <c r="J24" i="25" l="1"/>
  <c r="I24" i="25"/>
  <c r="J23" i="25"/>
  <c r="I23" i="25"/>
  <c r="J22" i="25"/>
  <c r="I22" i="25"/>
  <c r="J21" i="25"/>
  <c r="I21" i="25"/>
  <c r="J20" i="25"/>
  <c r="I20" i="25"/>
  <c r="J19" i="25"/>
  <c r="I19" i="25"/>
  <c r="J18" i="25"/>
  <c r="I18" i="25"/>
  <c r="K15" i="25"/>
  <c r="J15" i="25"/>
  <c r="I15" i="25"/>
  <c r="K14" i="25"/>
  <c r="J14" i="25"/>
  <c r="I14" i="25"/>
  <c r="K13" i="25"/>
  <c r="J13" i="25"/>
  <c r="I13" i="25"/>
  <c r="K12" i="25"/>
  <c r="J12" i="25"/>
  <c r="I12" i="25"/>
  <c r="K11" i="25"/>
  <c r="J11" i="25"/>
  <c r="I11" i="25"/>
  <c r="F123" i="32" l="1"/>
  <c r="F124" i="32"/>
  <c r="F125" i="32"/>
  <c r="F126" i="32"/>
  <c r="F127" i="32"/>
  <c r="F128" i="32"/>
  <c r="F129" i="32"/>
  <c r="F130" i="32"/>
  <c r="F102" i="32"/>
  <c r="F103" i="32"/>
  <c r="F104" i="32"/>
  <c r="F105" i="32"/>
  <c r="F106" i="32"/>
  <c r="F107" i="32"/>
  <c r="F108" i="32"/>
  <c r="F109" i="32"/>
  <c r="F110" i="32"/>
  <c r="F111" i="32"/>
  <c r="F112" i="32"/>
  <c r="F113" i="32"/>
  <c r="F114" i="32"/>
  <c r="F115" i="32"/>
  <c r="F116" i="32"/>
  <c r="F117" i="32"/>
  <c r="F118" i="32"/>
  <c r="F119" i="32"/>
  <c r="F120" i="32"/>
  <c r="F121" i="32"/>
  <c r="F122" i="32"/>
  <c r="F101" i="32"/>
  <c r="F100" i="32"/>
  <c r="F99" i="32"/>
  <c r="F98" i="32"/>
  <c r="F97" i="32"/>
  <c r="F96" i="32"/>
  <c r="F95" i="32"/>
  <c r="F94" i="32"/>
  <c r="F93" i="32"/>
  <c r="F92" i="32"/>
  <c r="F91" i="32"/>
  <c r="F90" i="32"/>
  <c r="F89" i="32"/>
  <c r="F88" i="32"/>
  <c r="F87" i="32"/>
  <c r="F86" i="32"/>
  <c r="F85" i="32"/>
  <c r="F84" i="32"/>
  <c r="F83" i="32"/>
  <c r="F82" i="32"/>
  <c r="F81" i="32"/>
  <c r="F80" i="32"/>
  <c r="F79" i="32"/>
  <c r="F78" i="32"/>
  <c r="F77" i="32"/>
  <c r="F76" i="32"/>
  <c r="F75" i="32"/>
  <c r="F74" i="32"/>
  <c r="F73" i="32"/>
  <c r="F72" i="32"/>
  <c r="F71" i="32"/>
  <c r="F70" i="32"/>
  <c r="F69" i="32"/>
  <c r="F68" i="32"/>
  <c r="F67" i="32"/>
  <c r="F66" i="32"/>
  <c r="F65" i="32"/>
  <c r="F64" i="32"/>
  <c r="F63" i="32"/>
  <c r="F62" i="32"/>
  <c r="F61" i="32"/>
  <c r="F60" i="32"/>
  <c r="F59" i="32"/>
  <c r="F58" i="32"/>
  <c r="F57" i="32"/>
  <c r="F56" i="32"/>
  <c r="F55" i="32"/>
  <c r="F8" i="32"/>
  <c r="F9" i="32"/>
  <c r="F10" i="32"/>
  <c r="F11" i="32"/>
  <c r="F12" i="32"/>
  <c r="F13" i="32"/>
  <c r="F14" i="32"/>
  <c r="F15" i="32"/>
  <c r="F16" i="32"/>
  <c r="F17" i="32"/>
  <c r="F18" i="32"/>
  <c r="F19" i="32"/>
  <c r="F20" i="32"/>
  <c r="F21" i="32"/>
  <c r="F22" i="32"/>
  <c r="F23" i="32"/>
  <c r="F24" i="32"/>
  <c r="F25" i="32"/>
  <c r="F26" i="32"/>
  <c r="F27" i="32"/>
  <c r="F28" i="32"/>
  <c r="F29" i="32"/>
  <c r="F30" i="32"/>
  <c r="F31" i="32"/>
  <c r="F32" i="32"/>
  <c r="F33" i="32"/>
  <c r="F34" i="32"/>
  <c r="F35" i="32"/>
  <c r="F36" i="32"/>
  <c r="F37" i="32"/>
  <c r="F38" i="32"/>
  <c r="F39" i="32"/>
  <c r="F40" i="32"/>
  <c r="F41" i="32"/>
  <c r="F42" i="32"/>
  <c r="F43" i="32"/>
  <c r="F44" i="32"/>
  <c r="F45" i="32"/>
  <c r="F46" i="32"/>
  <c r="F47" i="32"/>
  <c r="F48" i="32"/>
  <c r="F49" i="32"/>
  <c r="F50" i="32"/>
  <c r="F51" i="32"/>
  <c r="F52" i="32"/>
  <c r="F53" i="32"/>
  <c r="F7" i="32"/>
  <c r="F19" i="26" l="1"/>
  <c r="F20" i="26"/>
  <c r="F21" i="26"/>
  <c r="F18" i="26"/>
  <c r="F8" i="26"/>
  <c r="F9" i="26"/>
  <c r="F10" i="26"/>
  <c r="F11" i="26"/>
  <c r="F12" i="26"/>
  <c r="F13" i="26"/>
  <c r="F14" i="26"/>
  <c r="F15" i="26"/>
  <c r="F16" i="26"/>
  <c r="F7" i="26"/>
  <c r="F9" i="25"/>
  <c r="F14" i="24"/>
  <c r="F13" i="24"/>
  <c r="F12" i="24"/>
  <c r="F11" i="24"/>
  <c r="F8" i="24"/>
  <c r="F9" i="24"/>
  <c r="F7" i="24"/>
  <c r="F9" i="23"/>
  <c r="F7" i="23"/>
  <c r="F22" i="22"/>
  <c r="F23" i="22"/>
  <c r="F24" i="22"/>
  <c r="F25" i="22"/>
  <c r="F26" i="22"/>
  <c r="F27" i="22"/>
  <c r="F21" i="22"/>
  <c r="F20" i="22"/>
  <c r="F19" i="22"/>
  <c r="F18" i="22"/>
  <c r="F17" i="22"/>
  <c r="F16" i="22"/>
  <c r="F15" i="22"/>
  <c r="F8" i="22"/>
  <c r="F9" i="22"/>
  <c r="F10" i="22"/>
  <c r="F11" i="22"/>
  <c r="F12" i="22"/>
  <c r="F13" i="22"/>
  <c r="F7" i="22"/>
  <c r="F10" i="20"/>
  <c r="F11" i="20"/>
  <c r="F12" i="20"/>
  <c r="F9" i="20"/>
  <c r="F15" i="18"/>
  <c r="F14" i="18"/>
  <c r="F8" i="18"/>
  <c r="F9" i="18"/>
  <c r="F10" i="18"/>
  <c r="F11" i="18"/>
  <c r="F12" i="18"/>
  <c r="F7" i="18"/>
  <c r="F14" i="17"/>
  <c r="F13" i="17"/>
  <c r="F12" i="17"/>
  <c r="F11" i="17"/>
  <c r="F8" i="17"/>
  <c r="F9" i="17"/>
  <c r="F7" i="17"/>
  <c r="F11" i="16"/>
  <c r="F10" i="16"/>
  <c r="F8" i="16"/>
  <c r="F7" i="16"/>
  <c r="F10" i="15"/>
  <c r="F11" i="15"/>
  <c r="F12" i="15"/>
  <c r="F13" i="15"/>
  <c r="F9" i="15"/>
  <c r="F7" i="15"/>
  <c r="F16" i="14"/>
  <c r="F15" i="14"/>
  <c r="F14" i="14"/>
  <c r="F13" i="14"/>
  <c r="F8" i="14"/>
  <c r="F9" i="14"/>
  <c r="F10" i="14"/>
  <c r="F11" i="14"/>
  <c r="F7" i="14"/>
  <c r="F13" i="13"/>
  <c r="F12" i="13"/>
  <c r="F8" i="13"/>
  <c r="F9" i="13"/>
  <c r="F10" i="13"/>
  <c r="F7" i="13"/>
  <c r="F20" i="12"/>
  <c r="F21" i="12"/>
  <c r="F19" i="12"/>
  <c r="F18" i="12"/>
  <c r="F17" i="12"/>
  <c r="F16" i="12"/>
  <c r="F15" i="12"/>
  <c r="F14" i="12"/>
  <c r="F8" i="12"/>
  <c r="F9" i="12"/>
  <c r="F10" i="12"/>
  <c r="F11" i="12"/>
  <c r="F12" i="12"/>
  <c r="F7" i="12"/>
  <c r="F17" i="11"/>
  <c r="F16" i="11"/>
  <c r="F15" i="11"/>
  <c r="F14" i="11"/>
  <c r="F13" i="11"/>
  <c r="F8" i="11"/>
  <c r="F9" i="11"/>
  <c r="F10" i="11"/>
  <c r="F11" i="11"/>
  <c r="F7" i="11"/>
  <c r="F14" i="10" l="1"/>
  <c r="F15" i="10"/>
  <c r="F16" i="10"/>
  <c r="F13" i="10"/>
  <c r="F8" i="10"/>
  <c r="F9" i="10"/>
  <c r="F11" i="10"/>
  <c r="F7" i="10"/>
  <c r="F12" i="9"/>
  <c r="F11" i="9"/>
  <c r="F10" i="9"/>
  <c r="F7" i="9"/>
  <c r="F13" i="8" l="1"/>
  <c r="F12" i="8"/>
  <c r="F9" i="8"/>
  <c r="F10" i="8"/>
  <c r="F7" i="8"/>
  <c r="F22" i="7"/>
  <c r="F23" i="7"/>
  <c r="F24" i="7"/>
  <c r="F25" i="7"/>
  <c r="F26" i="7"/>
  <c r="F27" i="7"/>
  <c r="F28" i="7"/>
  <c r="F29" i="7"/>
  <c r="F30" i="7"/>
  <c r="F31" i="7"/>
  <c r="F32" i="7"/>
  <c r="F33" i="7"/>
  <c r="F21" i="7"/>
  <c r="F8" i="7"/>
  <c r="F10" i="7"/>
  <c r="F11" i="7"/>
  <c r="F12" i="7"/>
  <c r="F13" i="7"/>
  <c r="F14" i="7"/>
  <c r="F15" i="7"/>
  <c r="F16" i="7"/>
  <c r="F17" i="7"/>
  <c r="F18" i="7"/>
  <c r="F19" i="7"/>
  <c r="F7" i="7"/>
  <c r="F10" i="6"/>
  <c r="F9" i="6"/>
  <c r="F7" i="5"/>
  <c r="F12" i="5"/>
  <c r="F13" i="5"/>
  <c r="F14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11" i="5"/>
  <c r="F8" i="5"/>
  <c r="F9" i="5"/>
  <c r="F11" i="4"/>
  <c r="F23" i="4"/>
  <c r="F25" i="4"/>
  <c r="F26" i="4"/>
  <c r="F27" i="4"/>
  <c r="F28" i="4"/>
  <c r="F29" i="4"/>
  <c r="F30" i="4"/>
  <c r="F31" i="4"/>
  <c r="F32" i="4"/>
  <c r="F33" i="4"/>
  <c r="F34" i="4"/>
  <c r="F35" i="4"/>
  <c r="F36" i="4"/>
  <c r="F22" i="4"/>
  <c r="F8" i="4"/>
  <c r="F9" i="4"/>
  <c r="F10" i="4"/>
  <c r="F12" i="4"/>
  <c r="F13" i="4"/>
  <c r="F14" i="4"/>
  <c r="F15" i="4"/>
  <c r="F16" i="4"/>
  <c r="F17" i="4"/>
  <c r="F18" i="4"/>
  <c r="F19" i="4"/>
  <c r="F20" i="4"/>
  <c r="F7" i="4"/>
  <c r="F14" i="3" l="1"/>
  <c r="F15" i="3"/>
  <c r="F16" i="3"/>
  <c r="F17" i="3"/>
  <c r="F13" i="3"/>
  <c r="F8" i="3"/>
  <c r="F9" i="3"/>
  <c r="F10" i="3"/>
  <c r="F7" i="3"/>
  <c r="F13" i="2"/>
  <c r="F14" i="2"/>
  <c r="F15" i="2"/>
  <c r="F16" i="2"/>
  <c r="F18" i="2"/>
  <c r="F19" i="2"/>
  <c r="F12" i="2"/>
  <c r="F8" i="2"/>
  <c r="F9" i="2"/>
  <c r="F10" i="2"/>
  <c r="F7" i="2"/>
  <c r="F11" i="1"/>
  <c r="F12" i="1"/>
  <c r="F13" i="1"/>
  <c r="F10" i="1"/>
  <c r="F8" i="1"/>
  <c r="F7" i="1"/>
  <c r="J39" i="22" l="1"/>
  <c r="I39" i="22"/>
  <c r="J44" i="21"/>
  <c r="J43" i="21"/>
  <c r="I44" i="21"/>
  <c r="I43" i="21"/>
  <c r="J42" i="21"/>
  <c r="I42" i="21"/>
  <c r="J41" i="21"/>
  <c r="I41" i="21"/>
  <c r="J40" i="21"/>
  <c r="I40" i="21"/>
  <c r="J39" i="21"/>
  <c r="I39" i="21"/>
  <c r="J38" i="21"/>
  <c r="I38" i="21"/>
  <c r="J37" i="21"/>
  <c r="I37" i="21"/>
  <c r="J36" i="21"/>
  <c r="I36" i="21"/>
  <c r="J35" i="21"/>
  <c r="I35" i="21"/>
  <c r="J34" i="21"/>
  <c r="I34" i="21"/>
  <c r="J33" i="21"/>
  <c r="I33" i="21"/>
  <c r="J32" i="21"/>
  <c r="I32" i="21"/>
  <c r="J31" i="21"/>
  <c r="I31" i="21"/>
  <c r="J30" i="21"/>
  <c r="I30" i="21"/>
  <c r="J29" i="21"/>
  <c r="I29" i="21"/>
  <c r="J28" i="21"/>
  <c r="I28" i="21"/>
  <c r="J27" i="21"/>
  <c r="I27" i="21"/>
  <c r="J140" i="32"/>
  <c r="I140" i="32"/>
  <c r="I132" i="32"/>
  <c r="J132" i="32"/>
  <c r="I133" i="32"/>
  <c r="J133" i="32"/>
  <c r="I134" i="32"/>
  <c r="J134" i="32"/>
  <c r="I135" i="32"/>
  <c r="J135" i="32"/>
  <c r="I136" i="32"/>
  <c r="J136" i="32"/>
  <c r="I138" i="32"/>
  <c r="J138" i="32"/>
  <c r="I139" i="32"/>
  <c r="J139" i="32"/>
  <c r="I141" i="32"/>
  <c r="J141" i="32"/>
  <c r="I142" i="32"/>
  <c r="J142" i="32"/>
  <c r="I143" i="32"/>
  <c r="J143" i="32"/>
  <c r="I144" i="32"/>
  <c r="J144" i="32"/>
  <c r="I145" i="32"/>
  <c r="J145" i="32"/>
  <c r="I146" i="32"/>
  <c r="J146" i="32"/>
  <c r="I21" i="14" l="1"/>
  <c r="J38" i="5" l="1"/>
  <c r="J35" i="5"/>
  <c r="J36" i="5"/>
  <c r="J37" i="5"/>
  <c r="I38" i="5"/>
  <c r="I35" i="5"/>
  <c r="I36" i="5"/>
  <c r="I37" i="5"/>
  <c r="J23" i="3" l="1"/>
  <c r="J22" i="3"/>
  <c r="I24" i="3"/>
  <c r="I23" i="3"/>
  <c r="I21" i="3"/>
  <c r="J22" i="11" l="1"/>
  <c r="I20" i="8"/>
  <c r="J20" i="8"/>
  <c r="I21" i="8"/>
  <c r="J21" i="8"/>
  <c r="I52" i="4" l="1"/>
  <c r="J52" i="4"/>
  <c r="H40" i="28" l="1"/>
  <c r="G40" i="28"/>
  <c r="H38" i="28"/>
  <c r="G38" i="28"/>
  <c r="H32" i="28"/>
  <c r="G32" i="28"/>
  <c r="H29" i="28"/>
  <c r="G29" i="28"/>
  <c r="H26" i="28"/>
  <c r="G26" i="28"/>
  <c r="H19" i="28"/>
  <c r="G19" i="28"/>
  <c r="H11" i="28"/>
  <c r="G11" i="28"/>
  <c r="I14" i="23" l="1"/>
  <c r="J14" i="23"/>
  <c r="J27" i="28" l="1"/>
  <c r="J7" i="28"/>
  <c r="I7" i="28"/>
  <c r="D19" i="28" l="1"/>
  <c r="I37" i="28" l="1"/>
  <c r="I36" i="28"/>
  <c r="D40" i="28" l="1"/>
  <c r="D38" i="28"/>
  <c r="J112" i="4" l="1"/>
  <c r="I112" i="4"/>
  <c r="J111" i="4"/>
  <c r="I111" i="4"/>
  <c r="J51" i="4"/>
  <c r="I51" i="4"/>
  <c r="K22" i="10" l="1"/>
  <c r="J22" i="10"/>
  <c r="I22" i="10"/>
  <c r="J21" i="14" l="1"/>
  <c r="I42" i="22" l="1"/>
  <c r="J42" i="22"/>
  <c r="I43" i="22"/>
  <c r="J43" i="22"/>
  <c r="J135" i="4"/>
  <c r="I135" i="4"/>
  <c r="J134" i="4"/>
  <c r="I134" i="4"/>
  <c r="J133" i="4"/>
  <c r="I133" i="4"/>
  <c r="J132" i="4"/>
  <c r="I132" i="4"/>
  <c r="J130" i="4"/>
  <c r="I130" i="4"/>
  <c r="J129" i="4"/>
  <c r="I129" i="4"/>
  <c r="J127" i="4"/>
  <c r="I127" i="4"/>
  <c r="J126" i="4"/>
  <c r="I126" i="4"/>
  <c r="J124" i="4"/>
  <c r="I124" i="4"/>
  <c r="J123" i="4"/>
  <c r="I123" i="4"/>
  <c r="J121" i="4"/>
  <c r="I121" i="4"/>
  <c r="J120" i="4"/>
  <c r="I120" i="4"/>
  <c r="J118" i="4"/>
  <c r="I118" i="4"/>
  <c r="J117" i="4"/>
  <c r="I117" i="4"/>
  <c r="J115" i="4"/>
  <c r="I115" i="4"/>
  <c r="J114" i="4"/>
  <c r="I114" i="4"/>
  <c r="J110" i="4"/>
  <c r="I110" i="4"/>
  <c r="J109" i="4"/>
  <c r="I109" i="4"/>
  <c r="J108" i="4"/>
  <c r="I108" i="4"/>
  <c r="J107" i="4"/>
  <c r="I107" i="4"/>
  <c r="J106" i="4"/>
  <c r="I106" i="4"/>
  <c r="J105" i="4"/>
  <c r="I105" i="4"/>
  <c r="J103" i="4"/>
  <c r="I103" i="4"/>
  <c r="J102" i="4"/>
  <c r="I102" i="4"/>
  <c r="J101" i="4"/>
  <c r="I101" i="4"/>
  <c r="J100" i="4"/>
  <c r="I100" i="4"/>
  <c r="J97" i="4"/>
  <c r="I97" i="4"/>
  <c r="J96" i="4"/>
  <c r="I96" i="4"/>
  <c r="J95" i="4"/>
  <c r="I95" i="4"/>
  <c r="J93" i="4"/>
  <c r="I93" i="4"/>
  <c r="J92" i="4"/>
  <c r="I92" i="4"/>
  <c r="J91" i="4"/>
  <c r="I91" i="4"/>
  <c r="J89" i="4"/>
  <c r="I89" i="4"/>
  <c r="J88" i="4"/>
  <c r="I88" i="4"/>
  <c r="J87" i="4"/>
  <c r="I87" i="4"/>
  <c r="J85" i="4"/>
  <c r="I85" i="4"/>
  <c r="J84" i="4"/>
  <c r="I84" i="4"/>
  <c r="J83" i="4"/>
  <c r="I83" i="4"/>
  <c r="J81" i="4"/>
  <c r="I81" i="4"/>
  <c r="J80" i="4"/>
  <c r="I80" i="4"/>
  <c r="J79" i="4"/>
  <c r="I79" i="4"/>
  <c r="J77" i="4"/>
  <c r="I77" i="4"/>
  <c r="J76" i="4"/>
  <c r="I76" i="4"/>
  <c r="J75" i="4"/>
  <c r="I75" i="4"/>
  <c r="J73" i="4"/>
  <c r="I73" i="4"/>
  <c r="J72" i="4"/>
  <c r="I72" i="4"/>
  <c r="J71" i="4"/>
  <c r="I71" i="4"/>
  <c r="J69" i="4"/>
  <c r="I69" i="4"/>
  <c r="J68" i="4"/>
  <c r="I68" i="4"/>
  <c r="J67" i="4"/>
  <c r="I67" i="4"/>
  <c r="J66" i="4"/>
  <c r="I66" i="4"/>
  <c r="J65" i="4"/>
  <c r="I65" i="4"/>
  <c r="J64" i="4"/>
  <c r="I64" i="4"/>
  <c r="J63" i="4"/>
  <c r="I63" i="4"/>
  <c r="J61" i="4"/>
  <c r="I61" i="4"/>
  <c r="J60" i="4"/>
  <c r="I60" i="4"/>
  <c r="J59" i="4"/>
  <c r="I59" i="4"/>
  <c r="J56" i="4"/>
  <c r="I56" i="4"/>
  <c r="J55" i="4"/>
  <c r="I55" i="4"/>
  <c r="J54" i="4"/>
  <c r="I54" i="4"/>
  <c r="J50" i="4"/>
  <c r="I50" i="4"/>
  <c r="J48" i="4"/>
  <c r="I48" i="4"/>
  <c r="J47" i="4"/>
  <c r="I47" i="4"/>
  <c r="J46" i="4"/>
  <c r="I46" i="4"/>
  <c r="J44" i="4"/>
  <c r="I44" i="4"/>
  <c r="J43" i="4"/>
  <c r="I43" i="4"/>
  <c r="J42" i="4"/>
  <c r="I42" i="4"/>
  <c r="I8" i="28" l="1"/>
  <c r="J8" i="28"/>
  <c r="I9" i="28"/>
  <c r="J9" i="28"/>
  <c r="I10" i="28"/>
  <c r="J10" i="28"/>
  <c r="D11" i="28"/>
  <c r="I11" i="28" s="1"/>
  <c r="E11" i="28"/>
  <c r="J11" i="28" s="1"/>
  <c r="I12" i="28"/>
  <c r="J12" i="28"/>
  <c r="I13" i="28"/>
  <c r="J13" i="28"/>
  <c r="I14" i="28"/>
  <c r="J14" i="28"/>
  <c r="I15" i="28"/>
  <c r="J15" i="28"/>
  <c r="I16" i="28"/>
  <c r="J16" i="28"/>
  <c r="I17" i="28"/>
  <c r="J17" i="28"/>
  <c r="I18" i="28"/>
  <c r="J18" i="28"/>
  <c r="E19" i="28"/>
  <c r="J19" i="28" s="1"/>
  <c r="I19" i="28"/>
  <c r="I20" i="28"/>
  <c r="J20" i="28"/>
  <c r="I21" i="28"/>
  <c r="J21" i="28"/>
  <c r="I22" i="28"/>
  <c r="J22" i="28"/>
  <c r="I23" i="28"/>
  <c r="J23" i="28"/>
  <c r="I24" i="28"/>
  <c r="J24" i="28"/>
  <c r="I25" i="28"/>
  <c r="J25" i="28"/>
  <c r="D26" i="28"/>
  <c r="I26" i="28" s="1"/>
  <c r="E26" i="28"/>
  <c r="J26" i="28" s="1"/>
  <c r="I27" i="28"/>
  <c r="I28" i="28"/>
  <c r="J28" i="28"/>
  <c r="D29" i="28"/>
  <c r="E29" i="28"/>
  <c r="J29" i="28" s="1"/>
  <c r="I29" i="28"/>
  <c r="I30" i="28"/>
  <c r="J30" i="28"/>
  <c r="I31" i="28"/>
  <c r="J31" i="28"/>
  <c r="D32" i="28"/>
  <c r="I32" i="28" s="1"/>
  <c r="E32" i="28"/>
  <c r="J32" i="28" s="1"/>
  <c r="I33" i="28"/>
  <c r="J33" i="28"/>
  <c r="I34" i="28"/>
  <c r="J34" i="28"/>
  <c r="I35" i="28"/>
  <c r="J35" i="28"/>
  <c r="J36" i="28"/>
  <c r="J37" i="28"/>
  <c r="E38" i="28"/>
  <c r="J38" i="28" s="1"/>
  <c r="I38" i="28"/>
  <c r="I40" i="28"/>
  <c r="E40" i="28"/>
  <c r="J40" i="28" s="1"/>
  <c r="I25" i="26"/>
  <c r="J25" i="26"/>
  <c r="I26" i="26"/>
  <c r="J26" i="26"/>
  <c r="I27" i="26"/>
  <c r="J27" i="26"/>
  <c r="I28" i="26"/>
  <c r="J28" i="26"/>
  <c r="I29" i="26"/>
  <c r="J29" i="26"/>
  <c r="I30" i="26"/>
  <c r="J30" i="26"/>
  <c r="I31" i="26"/>
  <c r="J31" i="26"/>
  <c r="I32" i="26"/>
  <c r="J32" i="26"/>
  <c r="I33" i="26"/>
  <c r="J33" i="26"/>
  <c r="I34" i="26"/>
  <c r="J34" i="26"/>
  <c r="I35" i="26"/>
  <c r="J35" i="26"/>
  <c r="I36" i="26"/>
  <c r="J36" i="26"/>
  <c r="I37" i="26"/>
  <c r="J37" i="26"/>
  <c r="I38" i="26"/>
  <c r="J38" i="26"/>
  <c r="I39" i="26"/>
  <c r="J39" i="26"/>
  <c r="I40" i="26"/>
  <c r="J40" i="26"/>
  <c r="I16" i="24"/>
  <c r="J16" i="24"/>
  <c r="I17" i="24"/>
  <c r="J17" i="24"/>
  <c r="I18" i="24"/>
  <c r="J18" i="24"/>
  <c r="I19" i="24"/>
  <c r="J19" i="24"/>
  <c r="I20" i="24"/>
  <c r="J20" i="24"/>
  <c r="I22" i="24"/>
  <c r="J22" i="24"/>
  <c r="I13" i="23"/>
  <c r="J13" i="23"/>
  <c r="I29" i="22"/>
  <c r="J29" i="22"/>
  <c r="I30" i="22"/>
  <c r="J30" i="22"/>
  <c r="I31" i="22"/>
  <c r="J31" i="22"/>
  <c r="I32" i="22"/>
  <c r="J32" i="22"/>
  <c r="I33" i="22"/>
  <c r="J33" i="22"/>
  <c r="I34" i="22"/>
  <c r="J34" i="22"/>
  <c r="I35" i="22"/>
  <c r="J35" i="22"/>
  <c r="I36" i="22"/>
  <c r="J36" i="22"/>
  <c r="I37" i="22"/>
  <c r="J37" i="22"/>
  <c r="I38" i="22"/>
  <c r="J38" i="22"/>
  <c r="I41" i="22"/>
  <c r="J41" i="22"/>
  <c r="I44" i="22"/>
  <c r="J44" i="22"/>
  <c r="I45" i="22"/>
  <c r="J45" i="22"/>
  <c r="I46" i="22"/>
  <c r="J46" i="22"/>
  <c r="I47" i="22"/>
  <c r="J47" i="22"/>
  <c r="I48" i="22"/>
  <c r="J48" i="22"/>
  <c r="I49" i="22"/>
  <c r="J49" i="22"/>
  <c r="I50" i="22"/>
  <c r="J50" i="22"/>
  <c r="I51" i="22"/>
  <c r="J51" i="22"/>
  <c r="I52" i="22"/>
  <c r="J52" i="22"/>
  <c r="I53" i="22"/>
  <c r="J53" i="22"/>
  <c r="I54" i="22"/>
  <c r="J54" i="22"/>
  <c r="I55" i="22"/>
  <c r="J55" i="22"/>
  <c r="I56" i="22"/>
  <c r="J56" i="22"/>
  <c r="I57" i="22"/>
  <c r="J57" i="22"/>
  <c r="I58" i="22"/>
  <c r="J58" i="22"/>
  <c r="I59" i="22"/>
  <c r="J59" i="22"/>
  <c r="I60" i="22"/>
  <c r="J60" i="22"/>
  <c r="I61" i="22"/>
  <c r="J61" i="22"/>
  <c r="I62" i="22"/>
  <c r="J62" i="22"/>
  <c r="I63" i="22"/>
  <c r="J63" i="22"/>
  <c r="I64" i="22"/>
  <c r="J64" i="22"/>
  <c r="I19" i="18"/>
  <c r="J19" i="18"/>
  <c r="I21" i="18"/>
  <c r="J21" i="18"/>
  <c r="I22" i="18"/>
  <c r="J22" i="18"/>
  <c r="I18" i="17"/>
  <c r="J18" i="17"/>
  <c r="I19" i="17"/>
  <c r="J19" i="17"/>
  <c r="I20" i="17"/>
  <c r="J20" i="17"/>
  <c r="I22" i="17"/>
  <c r="J22" i="17"/>
  <c r="I23" i="17"/>
  <c r="J23" i="17"/>
  <c r="I24" i="17"/>
  <c r="J24" i="17"/>
  <c r="I25" i="17"/>
  <c r="J25" i="17"/>
  <c r="I26" i="17"/>
  <c r="J26" i="17"/>
  <c r="I27" i="17"/>
  <c r="J27" i="17"/>
  <c r="I28" i="17"/>
  <c r="J28" i="17"/>
  <c r="I30" i="17"/>
  <c r="J30" i="17"/>
  <c r="I31" i="17"/>
  <c r="J31" i="17"/>
  <c r="I32" i="17"/>
  <c r="J32" i="17"/>
  <c r="I33" i="17"/>
  <c r="J33" i="17"/>
  <c r="I34" i="17"/>
  <c r="J34" i="17"/>
  <c r="I15" i="16"/>
  <c r="J15" i="16"/>
  <c r="I16" i="16"/>
  <c r="J16" i="16"/>
  <c r="I17" i="16"/>
  <c r="J17" i="16"/>
  <c r="I17" i="15"/>
  <c r="J17" i="15"/>
  <c r="I18" i="15"/>
  <c r="J18" i="15"/>
  <c r="I19" i="15"/>
  <c r="J19" i="15"/>
  <c r="I20" i="14"/>
  <c r="J20" i="14"/>
  <c r="I17" i="13"/>
  <c r="J17" i="13"/>
  <c r="I18" i="13"/>
  <c r="J18" i="13"/>
  <c r="I19" i="13"/>
  <c r="J19" i="13"/>
  <c r="J20" i="13"/>
  <c r="I21" i="13"/>
  <c r="J21" i="13"/>
  <c r="J22" i="13"/>
  <c r="I25" i="12"/>
  <c r="J25" i="12"/>
  <c r="I26" i="12"/>
  <c r="J26" i="12"/>
  <c r="I27" i="12"/>
  <c r="J27" i="12"/>
  <c r="I28" i="12"/>
  <c r="J28" i="12"/>
  <c r="I29" i="12"/>
  <c r="J29" i="12"/>
  <c r="I30" i="12"/>
  <c r="J30" i="12"/>
  <c r="I21" i="11"/>
  <c r="J21" i="11"/>
  <c r="I23" i="11"/>
  <c r="J23" i="11"/>
  <c r="I24" i="11"/>
  <c r="J24" i="11"/>
  <c r="I20" i="10"/>
  <c r="J20" i="10"/>
  <c r="K20" i="10"/>
  <c r="I21" i="10"/>
  <c r="J21" i="10"/>
  <c r="K21" i="10"/>
  <c r="I14" i="9"/>
  <c r="J14" i="9"/>
  <c r="I15" i="9"/>
  <c r="J15" i="9"/>
  <c r="I18" i="9"/>
  <c r="J18" i="9"/>
  <c r="I19" i="9"/>
  <c r="J19" i="9"/>
  <c r="I17" i="8"/>
  <c r="J17" i="8"/>
  <c r="I18" i="8"/>
  <c r="J18" i="8"/>
  <c r="I19" i="8"/>
  <c r="J19" i="8"/>
  <c r="I35" i="7"/>
  <c r="J35" i="7"/>
  <c r="I38" i="7"/>
  <c r="J38" i="7"/>
  <c r="I39" i="7"/>
  <c r="J39" i="7"/>
  <c r="I14" i="6"/>
  <c r="J14" i="6"/>
  <c r="K14" i="6"/>
  <c r="I34" i="5"/>
  <c r="J34" i="5"/>
  <c r="J21" i="3"/>
  <c r="I22" i="3"/>
  <c r="J24" i="3"/>
  <c r="I23" i="2"/>
  <c r="J23" i="2"/>
  <c r="I15" i="1"/>
  <c r="J15" i="1"/>
  <c r="I18" i="1"/>
  <c r="J18" i="1"/>
</calcChain>
</file>

<file path=xl/sharedStrings.xml><?xml version="1.0" encoding="utf-8"?>
<sst xmlns="http://schemas.openxmlformats.org/spreadsheetml/2006/main" count="1181" uniqueCount="676">
  <si>
    <t>AG</t>
  </si>
  <si>
    <t>AGRFT</t>
  </si>
  <si>
    <t>ALUO</t>
  </si>
  <si>
    <t>BF</t>
  </si>
  <si>
    <t>EF</t>
  </si>
  <si>
    <t>FA</t>
  </si>
  <si>
    <t>FDV</t>
  </si>
  <si>
    <t>FE</t>
  </si>
  <si>
    <t>FFA</t>
  </si>
  <si>
    <t>FGG</t>
  </si>
  <si>
    <t>FKKT</t>
  </si>
  <si>
    <t>FMF</t>
  </si>
  <si>
    <t>FPP</t>
  </si>
  <si>
    <t>FRI</t>
  </si>
  <si>
    <t>FSD</t>
  </si>
  <si>
    <t>FS</t>
  </si>
  <si>
    <t>FŠ</t>
  </si>
  <si>
    <t>FU</t>
  </si>
  <si>
    <t>FF</t>
  </si>
  <si>
    <t>MF</t>
  </si>
  <si>
    <t>NTF</t>
  </si>
  <si>
    <t>PEF</t>
  </si>
  <si>
    <t>PF</t>
  </si>
  <si>
    <t>TEOF</t>
  </si>
  <si>
    <t>VF</t>
  </si>
  <si>
    <t>ZF</t>
  </si>
  <si>
    <t>VS</t>
  </si>
  <si>
    <t>UN</t>
  </si>
  <si>
    <t>3. letnik</t>
  </si>
  <si>
    <t>ŠTUDIJSKI PROGRAMI 1. STOPNJE</t>
  </si>
  <si>
    <t>1. letnik</t>
  </si>
  <si>
    <t>ŠTUDIJSKI PROGRAMI 2. STOPNJE</t>
  </si>
  <si>
    <t>ŠTUDIJSKI PROGRAMI ZA IZPOPOLNJEVANJE</t>
  </si>
  <si>
    <t>ocenjena vrednost</t>
  </si>
  <si>
    <t>Zdravniški pregled</t>
  </si>
  <si>
    <t>1. letnik Ekologija in Biodiverziteta</t>
  </si>
  <si>
    <t xml:space="preserve">2. letnik </t>
  </si>
  <si>
    <t>Laboratorijske vaje za osebe brez statusa - cena na uro</t>
  </si>
  <si>
    <t>Strokovna ekskurzija</t>
  </si>
  <si>
    <t>Strokovna ekskurzija - avtobusni prevoz po km</t>
  </si>
  <si>
    <t>Strokovna ekskurzija - ena nočitev</t>
  </si>
  <si>
    <t>Laborat. vaje za osebe brez statusa za predmete, ki imajo 2 uri vaj - cena za semester</t>
  </si>
  <si>
    <t>strokovna ekskurzija</t>
  </si>
  <si>
    <t>Športna vzgoja</t>
  </si>
  <si>
    <t>Laboratorijske vaje za osebe brez statusa - cena za letnik</t>
  </si>
  <si>
    <t>1. Pastoralno izpopolnjevanje</t>
  </si>
  <si>
    <t>2. Duhovno izpopolnjevanje</t>
  </si>
  <si>
    <t>3. Zakonska in družinska terapija</t>
  </si>
  <si>
    <t>Vaje za :</t>
  </si>
  <si>
    <t>Terenske vaje - ekskurzija (do navedene višine)</t>
  </si>
  <si>
    <t>Reševanje iz vode - cena na uro</t>
  </si>
  <si>
    <t>Tečaj za neplavalce - cena na uro</t>
  </si>
  <si>
    <t>Klinična praksa za osebe brez statusa - cena na uro</t>
  </si>
  <si>
    <t>Agronomija</t>
  </si>
  <si>
    <t>Biologija</t>
  </si>
  <si>
    <t>Biotehnologija</t>
  </si>
  <si>
    <t>Gozdarstvo</t>
  </si>
  <si>
    <t>Krajinska arhitektura</t>
  </si>
  <si>
    <t>Lesarstvo</t>
  </si>
  <si>
    <t>Mikrobiologija</t>
  </si>
  <si>
    <t>Zootehnika</t>
  </si>
  <si>
    <t>Živilstvo</t>
  </si>
  <si>
    <t>Terenske vaje in ekskurzije pri visokošolskem strokovnem programu:</t>
  </si>
  <si>
    <t>Terenske vaje in ekskurzije pri univerzitetnem študijskem programu:</t>
  </si>
  <si>
    <t xml:space="preserve">Laboratorijske vaje za osebe brez statusa </t>
  </si>
  <si>
    <t>Nadomestilo za plačilo vseh ur vaj za informacijske predmete, ki se izvajajo v računalniški učilnici, in tuji jezik za osebe brez statusa</t>
  </si>
  <si>
    <t>-</t>
  </si>
  <si>
    <t>letne dejavnosti v naravi 1 (20 ur)</t>
  </si>
  <si>
    <t>zimske dejavnosti v naravi 1 (20 ur)</t>
  </si>
  <si>
    <t>planinstvo 1 (20 ur)</t>
  </si>
  <si>
    <t>nordijsko smučanje 1A (23 ur)</t>
  </si>
  <si>
    <t>nordijsko smučanje 1B (22 ur)</t>
  </si>
  <si>
    <t>alpsko smučanje 1A (22 ur)</t>
  </si>
  <si>
    <t>alpsko smučanje 1B (23 ur)</t>
  </si>
  <si>
    <t xml:space="preserve">geografija gorskih območij </t>
  </si>
  <si>
    <t>turno kolesarstvo</t>
  </si>
  <si>
    <t>avtonomno potapljanje</t>
  </si>
  <si>
    <t>osnove potapljanja na vdih</t>
  </si>
  <si>
    <t>jadranje na deski</t>
  </si>
  <si>
    <t>Laborat. vaje za osebe brez statusa za predmete, ki imajo 1 uro vaj - cena za semester</t>
  </si>
  <si>
    <t>Laborat. vaje za osebe brez statusa za predmete, ki imajo 3 ure vaj - cena za semester</t>
  </si>
  <si>
    <t>Letni prispevek za uporabo računalniške učilnice za osebe brez statusa - dovolilnica</t>
  </si>
  <si>
    <t>Terenske vaje - geografija in ekskurzije (do navedene višine) - se zaračuna pred izvedbo</t>
  </si>
  <si>
    <t>program</t>
  </si>
  <si>
    <t>1. letnik Kmetijstvo - aronomija in hortikultura</t>
  </si>
  <si>
    <t>2. letnik Kmetijstvo - aronomija in hortikultura</t>
  </si>
  <si>
    <t>3. letnik Kmetijstvo - aronomija in hortikultura</t>
  </si>
  <si>
    <t>1. letnik Gozdarstvo</t>
  </si>
  <si>
    <t>2. letnik Gozdarstvo</t>
  </si>
  <si>
    <t>3. letnik Gozdarstvo</t>
  </si>
  <si>
    <t>1. letnik Biologija</t>
  </si>
  <si>
    <t>2. letnik Biologija</t>
  </si>
  <si>
    <t>3. letnik Biologija</t>
  </si>
  <si>
    <t>1. letnik dvopredmetni učitelj Biologija (izvajamo za PeF)</t>
  </si>
  <si>
    <t>2. letnik dvopredmetni učitelj Biologija (izvajamo za PeF)</t>
  </si>
  <si>
    <t>3. letnik dvopredmetni učitelj Biologija (izvajamo za PeF)</t>
  </si>
  <si>
    <t>1. letnik Gozdarstvo in obnovljivi gozdni viri</t>
  </si>
  <si>
    <t>2. letnik Gozdarstvo in obnovljivi gozdni viri</t>
  </si>
  <si>
    <t>3. letnik Gozdarstvo in obnovljivi gozdni viri</t>
  </si>
  <si>
    <t>1. letnik Krajinska arhitektura</t>
  </si>
  <si>
    <t>2. letnik Krajinska arhitektura</t>
  </si>
  <si>
    <t>3. letnik Krajinska arhitektura</t>
  </si>
  <si>
    <t>1. letnik Lesarstvo</t>
  </si>
  <si>
    <t>2. letnik Lesarstvo</t>
  </si>
  <si>
    <t>3. letnik Lesarstvo</t>
  </si>
  <si>
    <t>1. letnik Mikrobiologija</t>
  </si>
  <si>
    <t>2. letnik Mikrobiologija</t>
  </si>
  <si>
    <t>3. letnik Mikrobiologija</t>
  </si>
  <si>
    <t>1. letnik - Živilstvo in prehrana</t>
  </si>
  <si>
    <t>2. letnik - Živilstvo in prehrana</t>
  </si>
  <si>
    <t>3. letnik - Živilstvo in prehrana</t>
  </si>
  <si>
    <t>Terenske vaje in ekskurzije pri magistrskem študijskem programu 2. stopnje:</t>
  </si>
  <si>
    <t>1. letnik MSc agronomija</t>
  </si>
  <si>
    <t>2. letnik MSc agronomija</t>
  </si>
  <si>
    <t>1. letnik MSc hortikultura</t>
  </si>
  <si>
    <t>2. letnik MSc hortikultura</t>
  </si>
  <si>
    <t>2. letnik Ekologija in Biodiverziteta</t>
  </si>
  <si>
    <t>1. letnik  Molekulska biologija</t>
  </si>
  <si>
    <t>2. letnik  Molekulska biologija</t>
  </si>
  <si>
    <t>1. letnik Strukturna in funkcionlna biologija</t>
  </si>
  <si>
    <t>2. letnik Strukturna in funkcionlna biologija</t>
  </si>
  <si>
    <t>1. letnik MSc Biotehnologija</t>
  </si>
  <si>
    <t>2. letnik MSc Biotehnologija</t>
  </si>
  <si>
    <t>1. letnik MSc Gozdarstvo in upravljanje gozdnih ekosistemov</t>
  </si>
  <si>
    <t>2. letnik MSc Gozdarstvo in upravljanje gozdnih ekosistemov</t>
  </si>
  <si>
    <t>1. letnik MSc Krajinska arhitektura</t>
  </si>
  <si>
    <t>2. letnik MSc Krajinska arhitektura</t>
  </si>
  <si>
    <t>1. letnik MSc Lesarstvo</t>
  </si>
  <si>
    <t>2. letnik MSc Lesarstvo</t>
  </si>
  <si>
    <t>1. letnik MSc Mikrobiologija (me-sa)</t>
  </si>
  <si>
    <t>2. letnik MSc Mikrobiologija (me-sa)</t>
  </si>
  <si>
    <t>1. letnik MSc Znanost o živalih</t>
  </si>
  <si>
    <t>2. letnik MSc Znanost o živalih</t>
  </si>
  <si>
    <t>1. letnik MSc Prehrana</t>
  </si>
  <si>
    <t>2. letnik MSc Prehrana</t>
  </si>
  <si>
    <t>1. letnik MSc Živilstvo</t>
  </si>
  <si>
    <t>2. letnik MSc Živilstvo</t>
  </si>
  <si>
    <t>Prispevek diplomantov za svečano podelitev diplom**</t>
  </si>
  <si>
    <r>
      <t>**</t>
    </r>
    <r>
      <rPr>
        <i/>
        <sz val="11"/>
        <rFont val="Arial CE"/>
        <charset val="238"/>
      </rPr>
      <t xml:space="preserve">opomba: </t>
    </r>
    <r>
      <rPr>
        <sz val="11"/>
        <rFont val="Arial CE"/>
        <charset val="238"/>
      </rPr>
      <t>prispevek diplomantov za svečano podelitev diplom se zaračuna kandidatu ob oddaji zaključnega dela za zagovor</t>
    </r>
  </si>
  <si>
    <t>Povečana vpisnina za celoletno posredovanje sporočil študentu</t>
  </si>
  <si>
    <t>Slavnostna podelitev diplom</t>
  </si>
  <si>
    <t>- za programe B, DT, RT, OP, LZP, FT</t>
  </si>
  <si>
    <t>- za program ZN</t>
  </si>
  <si>
    <t>- za program SI</t>
  </si>
  <si>
    <t>Odškodnina za izgubljen dozimeter</t>
  </si>
  <si>
    <t>Prejemanje sporočil po SMS - opcija (plačiljivo pri vpisu v novo študijsko leto</t>
  </si>
  <si>
    <t>Prispevek za študentski svet</t>
  </si>
  <si>
    <t>Preizkus gibalnih sposobnosti</t>
  </si>
  <si>
    <t>Vseživljenjsko izobraževanje - deli študijskega programa Laboratorijske biomedicine 2. stopnja</t>
  </si>
  <si>
    <t>Prispevek za dejavnost ŠSEF</t>
  </si>
  <si>
    <t>OSTALA PONUDBA ZA IZPOPOLNJEVANJE</t>
  </si>
  <si>
    <t>Prispevek za ŠS FU</t>
  </si>
  <si>
    <t>Prispevek za ŠS VF</t>
  </si>
  <si>
    <t>ČLANICA</t>
  </si>
  <si>
    <t>ŠTUDIJSKI PROGRAMI</t>
  </si>
  <si>
    <t>1. del</t>
  </si>
  <si>
    <t xml:space="preserve">Zdravstveno varstvo in sistemi reje perutnine </t>
  </si>
  <si>
    <t xml:space="preserve">Bujatrika </t>
  </si>
  <si>
    <t xml:space="preserve">Bolezni in zdravstveno varstvo ptic, malih sesalcev in plazilcev </t>
  </si>
  <si>
    <t xml:space="preserve">Veterinarsko javno zdravstvo in varna hrana </t>
  </si>
  <si>
    <t xml:space="preserve">Veterinarska medicina malih živali </t>
  </si>
  <si>
    <t>5. letnik (30 ECTS)</t>
  </si>
  <si>
    <t>Izvedba praktičnega usposabljanja - en semester 5. letnika EMŠF</t>
  </si>
  <si>
    <t>Prispevek študentov za delovanje ŠS in tutorjev</t>
  </si>
  <si>
    <t>Opravljanje seminarja za osebe brez statusa za seminar, ki traja na podlagi študijskega programa 1 uro/semester</t>
  </si>
  <si>
    <t>Opravljanje seminarja za osebe brez statusa za seminar, ki traja na podlagi študijskega programa 2 uri/semester</t>
  </si>
  <si>
    <t xml:space="preserve">      Konzorcijska izvedba programov (do navedenega zneska)</t>
  </si>
  <si>
    <t>Prispevek za športne programe (do navedene višine, enotna cena za vse programe)</t>
  </si>
  <si>
    <t xml:space="preserve">Prispevek za študentski svet </t>
  </si>
  <si>
    <t>Nadstandardne storitve pri izbirnih predmetih</t>
  </si>
  <si>
    <t>Jahanje</t>
  </si>
  <si>
    <t>Jahanje v okviru predmeta Športna vzgoja</t>
  </si>
  <si>
    <t>2. in 3. letnik</t>
  </si>
  <si>
    <t>Laboratorijske vaje za osebe brez statusa - cena na uro (velja za kandidata, ki je pridružen skupini)</t>
  </si>
  <si>
    <t>Laboratorijske vaje za osebe brez statusa - cena na uro (velja za kandidata, ki želi individualno izvedbo vaj)</t>
  </si>
  <si>
    <t>cena na uro</t>
  </si>
  <si>
    <t>izbirni predmet "Jadranje"</t>
  </si>
  <si>
    <t>Povprečje poštine za pošiljanje dokumentacije študenta v tujino</t>
  </si>
  <si>
    <t>plus DDV</t>
  </si>
  <si>
    <t>Prispevek k ceni avtobusnih prevozov na terenske vaje OG</t>
  </si>
  <si>
    <t>3. letnik 1. stopnje</t>
  </si>
  <si>
    <t>Prispevek študentov 1. st. programov za material za vaje</t>
  </si>
  <si>
    <t>Prispevek študentov za  SMS obveščanje</t>
  </si>
  <si>
    <t>Prispevek študentov za dvojnik priponke z imenom in priimkom študenta</t>
  </si>
  <si>
    <t>Prispevek študentov za informatiko</t>
  </si>
  <si>
    <t>Prispevek študentov za slavnostno podelitev diplom</t>
  </si>
  <si>
    <t>Prispevek za zaščitne obleke za 1. st. programe</t>
  </si>
  <si>
    <t>1. Pedagoško andragoško izobraževanje*</t>
  </si>
  <si>
    <t>2. Študijski program za pedagoško izpopolnjevanje iz predšolske vzgoje*</t>
  </si>
  <si>
    <t>3. Študijski program za izpopolnjevanje iz zgodnjega poučevanja angleščine*</t>
  </si>
  <si>
    <t>7. Študijski program za izpopolnjevanje iz kemije*</t>
  </si>
  <si>
    <t>do</t>
  </si>
  <si>
    <t>Dodatni letnik</t>
  </si>
  <si>
    <t>Izvedba dodatnega letnika za vpis na drugostopenjski študijski program poučevanje, smer poučevanje na razredni stopnji</t>
  </si>
  <si>
    <t>Program za izpopolnjevanje iz družboslovnega znanja</t>
  </si>
  <si>
    <t>OSTALI PRISPEVKI ŠTUDENTOV 
(zdravniški pregled, vaje, ekskurzije…)</t>
  </si>
  <si>
    <t>OPOMBE</t>
  </si>
  <si>
    <t>K R A T K A   O B R A Z L O Ž I T E V</t>
  </si>
  <si>
    <t>sk.</t>
  </si>
  <si>
    <t>f</t>
  </si>
  <si>
    <t>članica</t>
  </si>
  <si>
    <t>1. stopnja</t>
  </si>
  <si>
    <t>2. stopnja</t>
  </si>
  <si>
    <t>UL EF</t>
  </si>
  <si>
    <t>UL FDV</t>
  </si>
  <si>
    <t>UL PF</t>
  </si>
  <si>
    <t>UL FSD</t>
  </si>
  <si>
    <t>UL FU</t>
  </si>
  <si>
    <t>Povp. skupine 1</t>
  </si>
  <si>
    <t>UL FF</t>
  </si>
  <si>
    <t>UL FPP</t>
  </si>
  <si>
    <t>UL FŠ</t>
  </si>
  <si>
    <t>UL PEF</t>
  </si>
  <si>
    <t>UL TEOF</t>
  </si>
  <si>
    <t>UL ZF</t>
  </si>
  <si>
    <t>Povp. skupine 2</t>
  </si>
  <si>
    <t>UL FA</t>
  </si>
  <si>
    <t>UL FE</t>
  </si>
  <si>
    <t>UL FGG</t>
  </si>
  <si>
    <t>UL FRI</t>
  </si>
  <si>
    <t>UL FS</t>
  </si>
  <si>
    <t>UL NTF</t>
  </si>
  <si>
    <t>Povp. skupine 3</t>
  </si>
  <si>
    <t>UL BF</t>
  </si>
  <si>
    <t>UL FFA</t>
  </si>
  <si>
    <t>Povp. skupine 4</t>
  </si>
  <si>
    <t>UL FKKT</t>
  </si>
  <si>
    <t>UL FMF</t>
  </si>
  <si>
    <t>Povp. skupine 5</t>
  </si>
  <si>
    <t>UL AG</t>
  </si>
  <si>
    <t>UL AGRFT</t>
  </si>
  <si>
    <t>UL ALUO</t>
  </si>
  <si>
    <t>UL MF</t>
  </si>
  <si>
    <t>UL VF</t>
  </si>
  <si>
    <t>Povp. skupine 6</t>
  </si>
  <si>
    <t xml:space="preserve">Povprečje vseh </t>
  </si>
  <si>
    <t xml:space="preserve">Navedeni zneski so maksimalne vrednosti šolnin. Skladno s 23. členom Pravilnika o prispevkih in vrednotenju stroškov na UL, </t>
  </si>
  <si>
    <t>SMS sporočila (obveščanje študentov z sms obvestili)</t>
  </si>
  <si>
    <t>Pošiljanje SMS sporočil o rezultatih izpitov (se zaračuna ob vpisnini, če se študent zanjo odloči)</t>
  </si>
  <si>
    <r>
      <t>*</t>
    </r>
    <r>
      <rPr>
        <i/>
        <sz val="11"/>
        <rFont val="Arial CE"/>
        <charset val="238"/>
      </rPr>
      <t xml:space="preserve">opomba: </t>
    </r>
    <r>
      <rPr>
        <sz val="11"/>
        <rFont val="Arial CE"/>
        <charset val="238"/>
      </rPr>
      <t>prispevek obveščanja z sms obvestili se zaračuna vsem študentom, skupaj s stroškom vpisnine</t>
    </r>
  </si>
  <si>
    <t>SMS sporočila* (obveščanje študentov z sms obvestili)</t>
  </si>
  <si>
    <t>4. Izvajanje specialno-pedagoške in socialno-pedagoške pomoči otrokom in mladostnikom s primanjkljaji na posemeznih področjih učenja ter s čustvenimi in vedenjskimi težavami*</t>
  </si>
  <si>
    <t>5. Študijski program za izpopolnjevanje iz biologije*</t>
  </si>
  <si>
    <t>6. Študijski program za izpopolnjevanje iz fizike*</t>
  </si>
  <si>
    <t>8. Študijski program za izpopolnjevanje iz gospodinjstva*</t>
  </si>
  <si>
    <t>9. Študijski program za izpopolnjevanje iz tehnike in tehnologije*</t>
  </si>
  <si>
    <t>Povečana vpisnina za celoletno posredovanje SMS sporočil študentu - pristop študenta je prostovoljen</t>
  </si>
  <si>
    <t>4. Karitativno delo</t>
  </si>
  <si>
    <t>5. Geštalt pedagogika</t>
  </si>
  <si>
    <t>5. letnik - Veterinarsko sanitarni nadzor klavnih živali in mesa</t>
  </si>
  <si>
    <t>5. letnik - Bolezni in ZV prežvekovalcev</t>
  </si>
  <si>
    <t>4.letnik - Reprodukcija domačih živali s porodništvom</t>
  </si>
  <si>
    <r>
      <t xml:space="preserve">Prispevek za slavnostno podelitev diplom (plačljivo ob prvem vpisu v tretji letnik </t>
    </r>
    <r>
      <rPr>
        <sz val="14"/>
        <rFont val="Arial CE"/>
        <family val="2"/>
        <charset val="238"/>
      </rPr>
      <t>za študente I. stopnje (UN in VS program) in ob prvem vpisu v drugi letnik za študente II. stopnje.</t>
    </r>
  </si>
  <si>
    <t>Prispevek k ceni avtobusnih prevozov na terenske vaje OMM</t>
  </si>
  <si>
    <t>2. letnik 1. stopnja</t>
  </si>
  <si>
    <t>1. letnik 2. stopnja</t>
  </si>
  <si>
    <t>2. letnik 2. stopnja</t>
  </si>
  <si>
    <t>Prispevek za slavnostno podelitev diplom (plačljivo le ob prvem vpisu v zadnji letnik)</t>
  </si>
  <si>
    <t>vsi redni študenti</t>
  </si>
  <si>
    <t>Prejemanje SMS sporočil (opcija- plačljivo ob vpisu)</t>
  </si>
  <si>
    <t>»V skladu z akreditiranimi študijskimi programi 2. stopnje na Fakulteti za socialno delo in 3. odstavkom 36. člena Zakona o visokem šolstvu ( Ur.l.  RS 32/12) morajo študenti, ki so končali dodiplomski študijski program in z njim pridobili 180 kreditnih točk (ECTS), pred vpisom v magistrski program 2. stopnje opraviti dodatni letnik.«</t>
  </si>
  <si>
    <t>Prispevek za Študentski svet FSD - 1. letnik 1. stopnje redni študenti</t>
  </si>
  <si>
    <t>Prispevek za Študentski svet FSD - velja za vse študente razen za redne študente 1.letnika 1.stopnje</t>
  </si>
  <si>
    <t>6. letnik- prevoz za praktično usposabljanje na klinični praksi za  IZVPR</t>
  </si>
  <si>
    <t xml:space="preserve"> po dejanskih stroških</t>
  </si>
  <si>
    <t>Laboratorijske vaje za osebe brez statusa 1. stopnja študija</t>
  </si>
  <si>
    <t>Laboratorijske vaje za osebe brez statusa 2. stopnja študija</t>
  </si>
  <si>
    <t xml:space="preserve">Aktivnosti izven fakultete - obvezni strokovni predmeti - bolonjski programi: </t>
  </si>
  <si>
    <t>Prosti izbirni predmeti po bolonjskih programih:</t>
  </si>
  <si>
    <t>3. letnik Tehnilogije lesa in vlaknatih kompozitov</t>
  </si>
  <si>
    <t>4. letnik dvopredmetni učitelj Biologija (izvajamo za PeF)</t>
  </si>
  <si>
    <t>Prispevek za dejavnost ŠS TEOF</t>
  </si>
  <si>
    <t>Prispevek za delo  študentskega sveta PeF</t>
  </si>
  <si>
    <t>Prispevek za tutorstvo PeF</t>
  </si>
  <si>
    <t>Prispevek za slavnostno podelitev diplom/magisterijev</t>
  </si>
  <si>
    <t>Nadomestilo za plačilo vaj za osebe brez statusa - 1 ura vaj</t>
  </si>
  <si>
    <t xml:space="preserve">Terenske vaje, strokovne ekskurzije: Razredni pouk 1. letnik </t>
  </si>
  <si>
    <t xml:space="preserve">Terenske vaje, strokovne ekskurzije: Razredni pouk 2. letnik izbirno </t>
  </si>
  <si>
    <t xml:space="preserve">Terenske vaje, strokovne ekskurzije: Razredni pouk 3. letnik </t>
  </si>
  <si>
    <t xml:space="preserve">Terenske vaje, strokovne ekskurzije: Razredni pouk 3. letnik izbirno </t>
  </si>
  <si>
    <t xml:space="preserve">Terenske vaje, strokovne ekskurzije: Razredni pouk 4. letnik izbirno </t>
  </si>
  <si>
    <t xml:space="preserve">Terenske vaje, strokovne ekskurzije: Predšolska vzgoja 2. letnik    </t>
  </si>
  <si>
    <t xml:space="preserve">Terenske vaje, strokovne ekskurzije: Predšolska vzgoja 3. letnik izbirno    </t>
  </si>
  <si>
    <t>Terenske vaje: vezave s fiziko 3. letnik</t>
  </si>
  <si>
    <t>Terenske vaje: vezave s fiziko 4. letnik</t>
  </si>
  <si>
    <t xml:space="preserve">Terenske vaje, strokovne ekskurzije: Socialna pedagogika 1. letnik    </t>
  </si>
  <si>
    <t xml:space="preserve">Terenske vaje, strokovne ekskurzije: Socialna pedagogika 2. letnik    </t>
  </si>
  <si>
    <t xml:space="preserve">Terenske vaje, strokovne ekskurzije: Socialna pedagogika 3. letnik    </t>
  </si>
  <si>
    <t xml:space="preserve">Terenske vaje, strokovne ekskurzije: Socialna pedagogika 4. letnik    </t>
  </si>
  <si>
    <t xml:space="preserve">Terenske vaje, strokovne ekskurzije: vsi študijski programi v okviru izbirnih predmetov    </t>
  </si>
  <si>
    <t>Nadomestilo za obrabnino glasbenih instrumentov - izbirno (študijski program RP, SRP 1.let)</t>
  </si>
  <si>
    <t xml:space="preserve">* </t>
  </si>
  <si>
    <t>Organizacija praktičnega usposabljanja</t>
  </si>
  <si>
    <t>Nadstandardna izvedba 1. st. programov (program se vzporedno izvaja v angleškem jeziku)</t>
  </si>
  <si>
    <t>Nadstandardna izvedba 2. st. programov (program se vzporedno izvaja v angleškem jeziku)</t>
  </si>
  <si>
    <t>predsednik UO UL</t>
  </si>
  <si>
    <t>Konzultacije (do 3 ure) z nastopom</t>
  </si>
  <si>
    <t>Konzultacije (do 3 ure) z diferencialnim izpitom</t>
  </si>
  <si>
    <t>Terenske vaje za programe umetnostne zgodovine - se zaračuna pri prvem vpisu v letnik, v katerem se izvajajo terenske vaje</t>
  </si>
  <si>
    <t>1. letnik - Kmetijstvo - živinoreja</t>
  </si>
  <si>
    <t>2. letnik - Kmetijstvo - živinoreja</t>
  </si>
  <si>
    <t>3. letnik - Kmetijstvo - živinoreja</t>
  </si>
  <si>
    <t>1. letnik Kmetijstvo - agronomija</t>
  </si>
  <si>
    <t>2. letnik Kmetijstvo - agronomija</t>
  </si>
  <si>
    <t>3. letnik Kmetijstvo - agronomija</t>
  </si>
  <si>
    <t>1. letnik Kmetijstvo - zootehnika</t>
  </si>
  <si>
    <t>2. letnik Kmetijstvo - zootehnika</t>
  </si>
  <si>
    <t>3. letnik Kmetijstvo - zootehnika</t>
  </si>
  <si>
    <t>10. Študijski program za muzejsko - pedagoško izpopolnjevanje*</t>
  </si>
  <si>
    <t>Glasbena pedagogika</t>
  </si>
  <si>
    <t>Glasbena umetnost</t>
  </si>
  <si>
    <t>Glasbeno-teoretska pedagogika</t>
  </si>
  <si>
    <t>Instrumentalna in pevska pedagogigka</t>
  </si>
  <si>
    <t>Filmsko in televizijsko ustvarjanje</t>
  </si>
  <si>
    <t>Oblike govora</t>
  </si>
  <si>
    <t>Scensko oblikovanje</t>
  </si>
  <si>
    <t>Dramaturgija in scenske umetnosti</t>
  </si>
  <si>
    <t>Filmski in televizijski študiji</t>
  </si>
  <si>
    <t>Dramska igra</t>
  </si>
  <si>
    <t>Umetnost giba</t>
  </si>
  <si>
    <t>Gledališka in radijska režija</t>
  </si>
  <si>
    <t>Pedagoško andragoško izobraževanje na področju glasbe</t>
  </si>
  <si>
    <t>Hortikultura</t>
  </si>
  <si>
    <t>Gozdarstvo in upravljanje gozdnih ekosistemov</t>
  </si>
  <si>
    <t xml:space="preserve">Lesarstvo </t>
  </si>
  <si>
    <t>Prehrana</t>
  </si>
  <si>
    <t>Znanost o živalih</t>
  </si>
  <si>
    <t>Ekologija in biodiverziteta</t>
  </si>
  <si>
    <t>Molekulska in funkcionalna biologija</t>
  </si>
  <si>
    <t>Biološko izobraževanje (pedagoški)</t>
  </si>
  <si>
    <t>Ekonomija</t>
  </si>
  <si>
    <t>Denar in finance</t>
  </si>
  <si>
    <t>Bančni in finančni management</t>
  </si>
  <si>
    <t>Management</t>
  </si>
  <si>
    <t>Mednarodno poslovanje</t>
  </si>
  <si>
    <t>Podjetništvo</t>
  </si>
  <si>
    <t>Poslovna informatika</t>
  </si>
  <si>
    <t>Poslovna logistika</t>
  </si>
  <si>
    <t>Računovodstvo in revizija</t>
  </si>
  <si>
    <t>Trženje</t>
  </si>
  <si>
    <t>Turizem</t>
  </si>
  <si>
    <t>Poslovodenje in organizacija</t>
  </si>
  <si>
    <t>Poslovodenje in organizacija (nadstandardna izvedba)</t>
  </si>
  <si>
    <t>Management in ekonomika v zdravstvenem varstvu</t>
  </si>
  <si>
    <t>Kvantitativne finance in aktuarstvo</t>
  </si>
  <si>
    <t>Elektrotehnika</t>
  </si>
  <si>
    <t>Kiparstvo</t>
  </si>
  <si>
    <t>Konserviranje in restavriranje likovnih del</t>
  </si>
  <si>
    <t>Slikarstvo</t>
  </si>
  <si>
    <t>Oblikovanje vizualnih komunikacij</t>
  </si>
  <si>
    <t>Industrijsko in unikatno oblikovanje</t>
  </si>
  <si>
    <t>Urbanizem</t>
  </si>
  <si>
    <t>Enoviti magistrski študijski program Arhitektura</t>
  </si>
  <si>
    <t>Družboslovna informatika</t>
  </si>
  <si>
    <t>Evropske študije</t>
  </si>
  <si>
    <t>Kulturologija-kulturne in religijske študije</t>
  </si>
  <si>
    <t>Komunikologija</t>
  </si>
  <si>
    <t>Mednarodni odnosi</t>
  </si>
  <si>
    <t>Novinarske študije</t>
  </si>
  <si>
    <t>Obramboslovje</t>
  </si>
  <si>
    <t>Politologija - politična teorija</t>
  </si>
  <si>
    <t xml:space="preserve">Sociologija - upravljanje organizacij, človeških virov in znanja  </t>
  </si>
  <si>
    <t>Sociologija</t>
  </si>
  <si>
    <t>Strateško tržno komuniciranje</t>
  </si>
  <si>
    <t>Enoviti magistrski študijski program Farmacija</t>
  </si>
  <si>
    <t>Industrijska farmacija</t>
  </si>
  <si>
    <t>Laboratorijska biomedicina</t>
  </si>
  <si>
    <t>Geodezija in geoinformatika</t>
  </si>
  <si>
    <t>Gradbeništvo</t>
  </si>
  <si>
    <t>Stavbarstvo</t>
  </si>
  <si>
    <t>Vodarstvo in okoljsko inženirstvo</t>
  </si>
  <si>
    <t>Tehniška varnost</t>
  </si>
  <si>
    <t>Kemija</t>
  </si>
  <si>
    <t>Kemijsko inženirstvo</t>
  </si>
  <si>
    <t>Biokemija</t>
  </si>
  <si>
    <t>Kemijsko izobraževanje</t>
  </si>
  <si>
    <t>Uporabna statistika (interdisciplinarni študijski program UL BF, UL EF, UL FDV, UL FE in UL MF)</t>
  </si>
  <si>
    <t>Management v športu (interdisciplinarni študijski program UL EF in UL FŠ)</t>
  </si>
  <si>
    <t>Enoviti magistrski študijski program Pedagoška matematika</t>
  </si>
  <si>
    <t>Matematika</t>
  </si>
  <si>
    <t>Finančna matematika</t>
  </si>
  <si>
    <t>Medicinska fizika</t>
  </si>
  <si>
    <t>Jedrska tehnika</t>
  </si>
  <si>
    <t>Fizika</t>
  </si>
  <si>
    <t>Računalništvo in matematika (interdisciplinarni študijski program UL FMF in UL FRI)</t>
  </si>
  <si>
    <t>Pedagoška fizika</t>
  </si>
  <si>
    <t>Pomorstvo</t>
  </si>
  <si>
    <t>Promet</t>
  </si>
  <si>
    <t>Računalništvo in informatika</t>
  </si>
  <si>
    <t>Pedagoško računalništvo in informatika (interdisciplinarni študijski program UL FRI in UL PEF)</t>
  </si>
  <si>
    <t>Socialno vključevanje in pravičnost na področju hendikepa, etničnosti in spola</t>
  </si>
  <si>
    <t>Socialno delo z družino</t>
  </si>
  <si>
    <t>Duševno zdravje v skupnosti</t>
  </si>
  <si>
    <t>Socialno delo s starimi ljudmi</t>
  </si>
  <si>
    <t>Socialno delo</t>
  </si>
  <si>
    <t>Strojništvo - razvojno raziskovalni program</t>
  </si>
  <si>
    <t>Tribologija površin in kontaktov (TRIBOS) - skupni študijski program</t>
  </si>
  <si>
    <t>Kineziologija  - smer Posebna telesna aktivnost</t>
  </si>
  <si>
    <t>Uprava</t>
  </si>
  <si>
    <t>Management v upravi - skupni študijski program</t>
  </si>
  <si>
    <t>Etnologija in kulturna antropologija - dvodisciplinarni</t>
  </si>
  <si>
    <t>Francoščina - dvopredmetni pedagoški</t>
  </si>
  <si>
    <t>Rusistika - dvopredmetni pedagoški</t>
  </si>
  <si>
    <t>Sociologija kulture - dvodisciplinarni</t>
  </si>
  <si>
    <t>Psihologija</t>
  </si>
  <si>
    <t>Filozofija kulture - dvodisciplinarni</t>
  </si>
  <si>
    <t>Filozofija</t>
  </si>
  <si>
    <t>Primerjalna književnost in literarna teorija - dvodisciplinarni</t>
  </si>
  <si>
    <t>Primerjalna književnost in literarna teorija</t>
  </si>
  <si>
    <t xml:space="preserve">Arheologija </t>
  </si>
  <si>
    <t>Slovenistika- dvodisciplinarni</t>
  </si>
  <si>
    <t>Slovenistika</t>
  </si>
  <si>
    <t>Slovakistika - dvodisciplinarni</t>
  </si>
  <si>
    <t>Primerjalno slovansko jezikoslovje - dvodisciplinarni</t>
  </si>
  <si>
    <t>Polonistika - dvodisciplinarni</t>
  </si>
  <si>
    <t>Južnoslovanski študiji - dvodisciplinarni</t>
  </si>
  <si>
    <t>Bohemistika - dvodisciplinarni</t>
  </si>
  <si>
    <t>Španski jezik in književnost - dvodisciplinarni</t>
  </si>
  <si>
    <t>Sinologija</t>
  </si>
  <si>
    <t>Japonologija - dvodisciplinarni</t>
  </si>
  <si>
    <t>Japonologija</t>
  </si>
  <si>
    <t>Latinski jezik, književnost in kultura – dvodisciplinarni</t>
  </si>
  <si>
    <t>Grški jezik, književnost in kultura – dvodisciplinarni</t>
  </si>
  <si>
    <t xml:space="preserve">Antični in humanistični študiji </t>
  </si>
  <si>
    <t>Italijanski jezik in književnost - dvodisciplinarni</t>
  </si>
  <si>
    <t xml:space="preserve">Hispanistika </t>
  </si>
  <si>
    <t>Nemcistika - dvodisciplinarni</t>
  </si>
  <si>
    <t>Francistične študije - dvodisciplinarni</t>
  </si>
  <si>
    <t>Francistične in romanistične študije</t>
  </si>
  <si>
    <t>Anglistika - dvodisciplinarni</t>
  </si>
  <si>
    <t>Anglistika</t>
  </si>
  <si>
    <t>Splošno jezikoslovje - dvodisciplinarni</t>
  </si>
  <si>
    <t>Splošno jezikoslovje</t>
  </si>
  <si>
    <t>Primerjalno jezikoslovje - dvodisciplinarni</t>
  </si>
  <si>
    <t>Rusistika - dvodisciplinarni</t>
  </si>
  <si>
    <t>Sociologija kulture</t>
  </si>
  <si>
    <t>Muzikologija</t>
  </si>
  <si>
    <t>Zgodovina - dvopredmetni, pedagoški</t>
  </si>
  <si>
    <t>Zgodovina - pedagoški</t>
  </si>
  <si>
    <t>Slovenistika - pedagoški</t>
  </si>
  <si>
    <t>Primerjalna književnost in literarna teorija -  dvopredmetni, pedagoški</t>
  </si>
  <si>
    <t>Geografija - dvopredmetni, pedagoški</t>
  </si>
  <si>
    <t>Filozofija - dvopredmetni, pedagoški</t>
  </si>
  <si>
    <t>Španščina - dvopredmetni, pedagoški</t>
  </si>
  <si>
    <t>Italijanščina - dvopredmetni, pedagoški</t>
  </si>
  <si>
    <t>Latinski jezik, književnost in kultura – dvopredmetni, pedagoški</t>
  </si>
  <si>
    <t>Grški jezik književnost in kultura – dvopredmetni, pedagoški</t>
  </si>
  <si>
    <t>Nemščina - dvopredmetni, pedagoški</t>
  </si>
  <si>
    <t>Nemščina - pedagoški</t>
  </si>
  <si>
    <t>Anglistika - dvopredmetni, pedagoški</t>
  </si>
  <si>
    <t>Anglistika - pedagoški</t>
  </si>
  <si>
    <t>Sociologija - dvopredmetni, pedagoški</t>
  </si>
  <si>
    <t>Slovenistika - dvopredmetni, pedagoški</t>
  </si>
  <si>
    <t>Andragogika – dvopredmetni, pedagoški</t>
  </si>
  <si>
    <t>Andragogika – pedagoški</t>
  </si>
  <si>
    <t>Pedagogika – dvopredmetni, pedagoški</t>
  </si>
  <si>
    <t>Pedagogika – pedagoški</t>
  </si>
  <si>
    <t>Zgodovina jugovzhodne Evrope - skupni študijski program</t>
  </si>
  <si>
    <t>Kulturna raznololikost in transnacionalni procesi - skupni študijski program</t>
  </si>
  <si>
    <t>Prevajanje (slovenščina- angleščina-nemščina) - skupni študijski program</t>
  </si>
  <si>
    <t>Prevajanje (slovenščina- angleščina-francoščina) - skupni   študijski program</t>
  </si>
  <si>
    <t>Prevajanje</t>
  </si>
  <si>
    <t>Tolmačenje</t>
  </si>
  <si>
    <t>Zgodovina</t>
  </si>
  <si>
    <t xml:space="preserve">Umetnostna zgodovina </t>
  </si>
  <si>
    <t>Germanistika</t>
  </si>
  <si>
    <t>Geografija</t>
  </si>
  <si>
    <t>Etnologija in kulturna antropologija</t>
  </si>
  <si>
    <t>Srednjeevropske študije - skupni študijski program</t>
  </si>
  <si>
    <t>Kognitivna znanost (skupni, interdisciplinarni študijski program UL FRI, UL FF, UL MF in UL PEF)</t>
  </si>
  <si>
    <t>Enoviti magistrski študijski program Medicina</t>
  </si>
  <si>
    <t>Enoviti magistrski študijski program Dentalna medicina</t>
  </si>
  <si>
    <t>Kognitivna znanost (skupni, interdisciplinarni študijski program UL FRI, UL FF,  UL MF in UL PEF)</t>
  </si>
  <si>
    <t>Načrtovanj tekstilij in oblačil</t>
  </si>
  <si>
    <t>Grafične in interaktivne komunikacije</t>
  </si>
  <si>
    <t>Oblikovanje tekstilij in oblačil</t>
  </si>
  <si>
    <t>Geologija</t>
  </si>
  <si>
    <t xml:space="preserve">Geotehnologija  </t>
  </si>
  <si>
    <t>Metalurgija in materiali</t>
  </si>
  <si>
    <t>Inkluzivna pedagogika</t>
  </si>
  <si>
    <t>Poučevanje - smer Predmetno poučevanje</t>
  </si>
  <si>
    <t>Socialna pedagogika</t>
  </si>
  <si>
    <t>Pomoč z umetnostjo</t>
  </si>
  <si>
    <t xml:space="preserve">Specialna in rehabilitacijska pedagogika </t>
  </si>
  <si>
    <t>Edukacijske politike</t>
  </si>
  <si>
    <t>Muzejska pedagogika</t>
  </si>
  <si>
    <t xml:space="preserve">Predšolska vzgoja </t>
  </si>
  <si>
    <t xml:space="preserve">Supervizija, osebno in organizacijsko svetovanje </t>
  </si>
  <si>
    <t>Pravo</t>
  </si>
  <si>
    <t>Enoviti magistrski študijski program Teologija</t>
  </si>
  <si>
    <t xml:space="preserve">Teologija - dvopredmetni pedagoški </t>
  </si>
  <si>
    <t>Religiologija in etika</t>
  </si>
  <si>
    <t>Enoviti magistrski študijski program Veterinarstvo</t>
  </si>
  <si>
    <t>Fizioterapija</t>
  </si>
  <si>
    <t>Radiološka tehnologija</t>
  </si>
  <si>
    <t>Zdravstvena nega</t>
  </si>
  <si>
    <t>Sanitarno inženirstvo</t>
  </si>
  <si>
    <t>Povprečna šolnina za 1. in 2. stopnjo v študijskem letu 2015-2016</t>
  </si>
  <si>
    <t>Indeks na 14/15</t>
  </si>
  <si>
    <t>Film in televizija</t>
  </si>
  <si>
    <t>Gledališka režija</t>
  </si>
  <si>
    <t xml:space="preserve">Kmetijstvo - agronomija in hortikultura  </t>
  </si>
  <si>
    <t>Kmetijstvo - živinoreja</t>
  </si>
  <si>
    <t>Tehnologije lesa in vlaknatih kompozitov</t>
  </si>
  <si>
    <t>Lesarsko inženirstvo</t>
  </si>
  <si>
    <t>Kmetijstvo - agronomija</t>
  </si>
  <si>
    <t>Kmetijstvo - zootehnika</t>
  </si>
  <si>
    <t>Gozdarstvo in obnovljivi gozdni viri</t>
  </si>
  <si>
    <t>Živilstvo in prehrana</t>
  </si>
  <si>
    <t>Univerzitetna poslovna in ekonomska šola</t>
  </si>
  <si>
    <t>Sociologija - upravljanje organizacij, človeških virov in znanja</t>
  </si>
  <si>
    <t>Analitska sociologija</t>
  </si>
  <si>
    <t>Komunikologija - Medijske in komunikacijske študije</t>
  </si>
  <si>
    <t>Komunikologija - Tržno komuniciranje in odnosi z javnostmi</t>
  </si>
  <si>
    <t>Novinarstvo</t>
  </si>
  <si>
    <t xml:space="preserve">Politologija - obramboslovje </t>
  </si>
  <si>
    <t>Kulturologija</t>
  </si>
  <si>
    <t>Multimedijske komunikacije</t>
  </si>
  <si>
    <t>Aplikativna elektrotehnika</t>
  </si>
  <si>
    <t>Multimedija (interdisciplinarni študijski program, UL FE in UL FRI)</t>
  </si>
  <si>
    <t>Kozmetologija</t>
  </si>
  <si>
    <t>Tehnično upravljanje nepremičnin</t>
  </si>
  <si>
    <t>Operativno gradbeništvo</t>
  </si>
  <si>
    <t xml:space="preserve">Vodarstvo in okoljsko inženirstvo
 </t>
  </si>
  <si>
    <t>Kemijska tehnologija</t>
  </si>
  <si>
    <t>Praktična matematika</t>
  </si>
  <si>
    <t>Fizikalna merilna tehnika</t>
  </si>
  <si>
    <t>Računalništvo in matematika (interdisciplinarni študijski program, UL FMF + UL FRI)</t>
  </si>
  <si>
    <t>Navtika</t>
  </si>
  <si>
    <t>Ladijsko strojništvo</t>
  </si>
  <si>
    <t>Prometna tehnologija in transportna logistika</t>
  </si>
  <si>
    <t>Računalništvo in matematika (interdisciplinarni študijski program, UL FMF in UL FRI)</t>
  </si>
  <si>
    <t>Upravna informatika (interdisciplinarni štud. program, UL FRI in UL FU)</t>
  </si>
  <si>
    <t>Multimedija (interdisciplinarni štud. program, UL FRI in UL FE)</t>
  </si>
  <si>
    <t xml:space="preserve">                        - smer Kinezioterapija</t>
  </si>
  <si>
    <t>Športno treniranje</t>
  </si>
  <si>
    <t>Kineziologija</t>
  </si>
  <si>
    <t>Uprava E-študij na daljavo</t>
  </si>
  <si>
    <t>Upravljanje javnega sektorja</t>
  </si>
  <si>
    <t>Upravljanje javnega sektorja E-študij na daljavo</t>
  </si>
  <si>
    <t>Upravna informatika (interdisciplinarni štud. program, UL FU + UL FRI)</t>
  </si>
  <si>
    <t>Bibliotekarstvo in informatika</t>
  </si>
  <si>
    <t xml:space="preserve">Medjezikovno posredovanje </t>
  </si>
  <si>
    <t>Umetnostna zgodovina</t>
  </si>
  <si>
    <t>Nemcistika (dvodisciplinarni)</t>
  </si>
  <si>
    <t>Rusistika (dvodisciplinarni)</t>
  </si>
  <si>
    <t>Arheologija</t>
  </si>
  <si>
    <t>Anglistika (dvodisciplinarni)</t>
  </si>
  <si>
    <t>Španski jezik in književnost (dvodisciplinarni)</t>
  </si>
  <si>
    <t>Pedagogika in andragogika</t>
  </si>
  <si>
    <t>Francistika z romanistiko</t>
  </si>
  <si>
    <t>Francistika (dvodisciplinarni)</t>
  </si>
  <si>
    <t>Italijanski jezik in književnost (dvodisciplinarni)</t>
  </si>
  <si>
    <t>Slovenistika (dvodisciplinarni)</t>
  </si>
  <si>
    <t>Latinski jezik, književnost in kultura (dvodisciplinarni)</t>
  </si>
  <si>
    <t>Grški jezik, književnost in kultura (dvodisciplinarni)</t>
  </si>
  <si>
    <t>Antični in humanistični študiji</t>
  </si>
  <si>
    <t>Primerjalno slovansko jezikoslovje (dvodisciplinarni)</t>
  </si>
  <si>
    <t>Splošno jezikoslovje (dvodisciplinarni)</t>
  </si>
  <si>
    <t>Južnoslovanski študiji (dvodisciplinarni)</t>
  </si>
  <si>
    <t>Zgodovina (dvodisciplinarni)</t>
  </si>
  <si>
    <t>Sociologija (dvodisciplinarni)</t>
  </si>
  <si>
    <t>Slovakistika (dvodisciplinarni)</t>
  </si>
  <si>
    <t>Bohemistika  (dvodisciplinarni)</t>
  </si>
  <si>
    <t>Polonistika  (dvodisciplinarni)</t>
  </si>
  <si>
    <t>Primerjalno jezikoslovje (dvodisciplinarni)</t>
  </si>
  <si>
    <t>Primerjalna književnost in literarna teorija (dvodisciplinarni)</t>
  </si>
  <si>
    <t>Kulture Vzhodne Azije (dvodisciplinarni)</t>
  </si>
  <si>
    <t>Geografija (dvodisciplinarni)</t>
  </si>
  <si>
    <t>Filozofija (dvodisciplinari)</t>
  </si>
  <si>
    <t>Japonologija (dvodisciplinarni)</t>
  </si>
  <si>
    <t>Umetnostna zgodovina (dvodisciplinarni)</t>
  </si>
  <si>
    <t>Etnologija in kulturna antropologija (dvodisciplinarni)</t>
  </si>
  <si>
    <t>Pedagogika in andragogika (dvodisciplinarni)</t>
  </si>
  <si>
    <t>Zahodnoslovanski študiji</t>
  </si>
  <si>
    <t>Grafična in medijska tehnika</t>
  </si>
  <si>
    <t>Metalurške tehnologije</t>
  </si>
  <si>
    <t>Geotehnologija in rudarstvo</t>
  </si>
  <si>
    <t>Načrtovanje tekstilij in oblačil</t>
  </si>
  <si>
    <t>Grafične in interaktivne komunikacjie</t>
  </si>
  <si>
    <t>Inženirstvo materialov</t>
  </si>
  <si>
    <t xml:space="preserve">Predšolska vzgoja  </t>
  </si>
  <si>
    <t xml:space="preserve">Likovna pedagogika </t>
  </si>
  <si>
    <t xml:space="preserve">Socialna pedagogika </t>
  </si>
  <si>
    <t xml:space="preserve">Razredni pouk </t>
  </si>
  <si>
    <t xml:space="preserve">Dvopredmetni učitelj </t>
  </si>
  <si>
    <t>Logopedija in surdopedagogika</t>
  </si>
  <si>
    <t>Teološki in religijski študiji</t>
  </si>
  <si>
    <t>Teološki študiji (skupni z UM in dvodisciplinarni z UL FF)</t>
  </si>
  <si>
    <t>Teološke študije (skupni dvopredmetni štud. program UL TEOF + UM)</t>
  </si>
  <si>
    <t>Babištvo</t>
  </si>
  <si>
    <t>Delovna terapija</t>
  </si>
  <si>
    <t>Laboratorijska zobna protetika</t>
  </si>
  <si>
    <t>Ortotika in protetika</t>
  </si>
  <si>
    <t>Zakonski in družinski študij</t>
  </si>
  <si>
    <t>Storitev pošiljanja SMS sporočil</t>
  </si>
  <si>
    <t>Prispevek za slavnostno podelitev diplom (plačiljivo le ob prvem vpisu v zadnji letnik 1. in 2. stopnje bolonjskih programov).</t>
  </si>
  <si>
    <t>Nadomestilo za vpis v e-učilnico za predmet E-študija na daljavo (in opravljanje obveznosti)</t>
  </si>
  <si>
    <t>Nadomestilo za vpogled v vsebino e-učilnice za predmet E-študija na daljavo</t>
  </si>
  <si>
    <t>Prispevek za slavnostno podelitev diplom (plačiljivo ob prijavi zagovora zaključnega dela)</t>
  </si>
  <si>
    <t>Prispevek za kritje stroškov odpovedi mednarodne izmenjave iz neupravičenih razlogov (stroški postopka priprave dokumentacije)</t>
  </si>
  <si>
    <t>1. letnik Lesarsko inženirstvo</t>
  </si>
  <si>
    <t>1. letnik Molekulska in funkcionlna biologija</t>
  </si>
  <si>
    <t>2. letnik Molekulska in funkcionlna biologija</t>
  </si>
  <si>
    <t>3. l. po merilih za prehode</t>
  </si>
  <si>
    <t>Plačilo priprave druge pogodbe za podjetje za praktično usposabljanje*</t>
  </si>
  <si>
    <t>Plačilo priprave tretje ali več pogodb za podjetje za praktično usposabljanje*</t>
  </si>
  <si>
    <t>* plačilo je skladno s potrditvijo ŠS FE in UO FE, v primeru, da se študent kljub podpisu pogodbe med FE in podjetjem na usposabljanje ne zglasi</t>
  </si>
  <si>
    <t xml:space="preserve">Politologija - analiza politik in javna uprava </t>
  </si>
  <si>
    <t>cena na izvedbo predmeta</t>
  </si>
  <si>
    <t xml:space="preserve"> Programi izobraževanja so sofinancirani s strani Ministrstva za izobraževanje, znanost in šport. Potrditev in </t>
  </si>
  <si>
    <t xml:space="preserve"> delež sofinanciranja v trenutku sprejemanja cenika še nista znana.</t>
  </si>
  <si>
    <r>
      <t>Evropske študije - družboslovni vidiki</t>
    </r>
    <r>
      <rPr>
        <b/>
        <sz val="14"/>
        <rFont val="Arial"/>
        <family val="2"/>
        <charset val="238"/>
      </rPr>
      <t xml:space="preserve"> </t>
    </r>
    <r>
      <rPr>
        <sz val="14"/>
        <rFont val="Arial"/>
        <family val="2"/>
        <charset val="238"/>
      </rPr>
      <t>- predvidena izvedba v angleškem jeziku</t>
    </r>
  </si>
  <si>
    <t>Prispevek za dejavnost ŠS FRI</t>
  </si>
  <si>
    <t xml:space="preserve">(npr. s strani ministrstva) se višina šolnine ustrezno zniža. </t>
  </si>
  <si>
    <t>Pedagoško-andragoška izobrazba za strokovne delavce v OŠ in SŠ*</t>
  </si>
  <si>
    <t>Izpopolnjevanje iz bibliotekarstva*</t>
  </si>
  <si>
    <t>Osnove visokošolske didaktike*</t>
  </si>
  <si>
    <t>Program za pridobitev pedagoško-andragoške izobrazbe za predavatelje višjih strokovnih šol*</t>
  </si>
  <si>
    <t xml:space="preserve">Opomba: *V primeru sofinanciranja izvedbe posameznega programa </t>
  </si>
  <si>
    <t xml:space="preserve"> *Cena se lahko spremeni, če Ministrstvo za izobraževanje, znanost in šport določi drugačno ceno programa.</t>
  </si>
  <si>
    <t>3.,4. in 5.  in 6. letnik obrabnina oblačil za KKMŽ in 5. letnik (klavnica)  IHŽ</t>
  </si>
  <si>
    <t xml:space="preserve">  -</t>
  </si>
  <si>
    <t xml:space="preserve">Turistični management - skupni študijski program </t>
  </si>
  <si>
    <r>
      <t xml:space="preserve">Politologija - študije politike in države (novo ime programa): Analitska politologija (staro ime) -  </t>
    </r>
    <r>
      <rPr>
        <sz val="14"/>
        <rFont val="Arial"/>
        <family val="2"/>
        <charset val="238"/>
      </rPr>
      <t>predvidena izvedba v angleškem jeziku</t>
    </r>
  </si>
  <si>
    <t>Uprava E-študij na daljavo (vpis na podlagi Meril za prehode med študijskimi programi -</t>
  </si>
  <si>
    <t>Uprava E-študij na daljavo (vpis na podlagi Meril za prehode med študijskimi programi-</t>
  </si>
  <si>
    <t>prispevek za brezpapirno poslovanje fakultete s študenti</t>
  </si>
  <si>
    <t>Povprečna šolnina za 1. in 2. stopnjo v študijskem letu 2016-2017</t>
  </si>
  <si>
    <t>2. letnik Lesarsko inženirstvo</t>
  </si>
  <si>
    <t>Politologija - študije politike in države -  predvidena izvedba v angleškem jeziku</t>
  </si>
  <si>
    <t>Tehnologija prometa in logistika</t>
  </si>
  <si>
    <t xml:space="preserve">Strojništvo - Projektno aplikativni program </t>
  </si>
  <si>
    <t>Izobraževanje mentorjev za praktično usposabljanje v delovnih organizacijah**</t>
  </si>
  <si>
    <t>** Program še ni vpisan v Razvid visokošolskih zavodov</t>
  </si>
  <si>
    <t>Tekstilno in oblačilno inženirstvo</t>
  </si>
  <si>
    <t>Geotehnologija in okolje</t>
  </si>
  <si>
    <t>Opomba:</t>
  </si>
  <si>
    <t>* Cena se lahko spremeni, če Ministrstvo za izobraževanje, znanost in šport določi drugačno ceno programa.</t>
  </si>
  <si>
    <t>**Program še ni vpisan v Razvid visokošolskih zavodov</t>
  </si>
  <si>
    <t>Ekonomika naravnih virov</t>
  </si>
  <si>
    <t>Javni sektor in ekonomika okolja</t>
  </si>
  <si>
    <t>Bibliotekarstvo, informacijski in založniški študiji</t>
  </si>
  <si>
    <t xml:space="preserve">                     - smer Poučevanje na razredni stopnji</t>
  </si>
  <si>
    <t xml:space="preserve">                     - smer Likovna pedagogika</t>
  </si>
  <si>
    <t>11. Specialno - pedagoško izpopolnjevanje za delo z izbrano skupino otrok s posebnimi potrebami (program je še v postopku akreditacije)*, **</t>
  </si>
  <si>
    <t>Individualna ura konzultacij s študenti brez statusa</t>
  </si>
  <si>
    <t>Prispevek za dejavnost ŠS ALUO</t>
  </si>
  <si>
    <t>Tehnični pregled zaključnega dela: ponovni (drugi) pregled</t>
  </si>
  <si>
    <t>Tehnični pregled zaključnega dela: tretji, četrti in vsi nadaljnji pregledi</t>
  </si>
  <si>
    <t>Sprejeto na XX. seji UO UL dne, XX.XX.2017</t>
  </si>
  <si>
    <t>Založniški študij</t>
  </si>
  <si>
    <t>Slovakistika - dvopredmetni pedagoški</t>
  </si>
  <si>
    <t>Polonistika - dvopredmetni pedagoški</t>
  </si>
  <si>
    <t>Informacijska znanost z bibliotekarstvom</t>
  </si>
  <si>
    <t>Bibliotekarstvo</t>
  </si>
  <si>
    <t>1. letnik 1. stopnje</t>
  </si>
  <si>
    <t>2. letnik 1. stopnje</t>
  </si>
  <si>
    <t>1. letnik 2. stopnje</t>
  </si>
  <si>
    <t>Prispevek k ceni avtobusnih prevozov na terenske vaje OG (samo za AG+RGP)</t>
  </si>
  <si>
    <t>2. letnik 2. stopnje</t>
  </si>
  <si>
    <t>Prispevek za 2-dnevno ekskurzijo ŠS NTF</t>
  </si>
  <si>
    <t>udeleženci</t>
  </si>
  <si>
    <t>Prispevek za 3-dnevno ekskurzijo ŠS NTF</t>
  </si>
  <si>
    <t>Prispevek k materialu za vaje OTO, OTOM - OTGO</t>
  </si>
  <si>
    <t>Prispevek za izvedbo modne revije ter ostalih dogodkov OTO, OTOM - OTGO</t>
  </si>
  <si>
    <t>ŠOLNINA NA LETNIK</t>
  </si>
  <si>
    <t>ŠOLNINA ZA CELOTEN ŠTUDIJSKI PROGRAM</t>
  </si>
  <si>
    <t>Visoka poslovna šola (IŠ)</t>
  </si>
  <si>
    <t>Visoka poslovna šola (ŠND)</t>
  </si>
  <si>
    <t>Terensko delo za študente arheologije - se zaračuna ob prvem vpisu v 1. in 2. letnik 1. stopnje in v 2 2. stopnje.</t>
  </si>
  <si>
    <t>Prispevek za tutorstvo (2)</t>
  </si>
  <si>
    <t>ŠTEVILO LETNIKOV</t>
  </si>
  <si>
    <t>3 ure individualnih konzultacij pri opravljanju diferencialnega izpita na 1. st. študija</t>
  </si>
  <si>
    <t xml:space="preserve">Strojništvo - Razvojno raziskovalni program </t>
  </si>
  <si>
    <t>CENIK ŠOLNIN in PRISPEVKOV za 1. in 2. stopnjo študija 
v študijskem letu  2018 /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</si>
</sst>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d/m/yyyy;@"/>
    <numFmt numFmtId="165" formatCode="#,##0\ &quot;€&quot;"/>
  </numFmts>
  <fonts count="3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4"/>
      <name val="Arial CE"/>
      <charset val="238"/>
    </font>
    <font>
      <b/>
      <sz val="20"/>
      <name val="Arial"/>
      <family val="2"/>
      <charset val="238"/>
    </font>
    <font>
      <sz val="2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name val="Arial CE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4"/>
      <name val="Arial CE"/>
      <charset val="238"/>
    </font>
    <font>
      <b/>
      <i/>
      <sz val="14"/>
      <name val="Arial"/>
      <family val="2"/>
      <charset val="238"/>
    </font>
    <font>
      <sz val="11"/>
      <name val="Arial CE"/>
      <charset val="238"/>
    </font>
    <font>
      <i/>
      <sz val="11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2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2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2" fillId="2" borderId="0" applyNumberFormat="0" applyBorder="0" applyAlignment="0" applyProtection="0"/>
    <xf numFmtId="0" fontId="3" fillId="0" borderId="0"/>
    <xf numFmtId="0" fontId="1" fillId="0" borderId="0"/>
    <xf numFmtId="0" fontId="1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44" fontId="31" fillId="0" borderId="0" applyFont="0" applyFill="0" applyBorder="0" applyAlignment="0" applyProtection="0"/>
  </cellStyleXfs>
  <cellXfs count="678">
    <xf numFmtId="0" fontId="0" fillId="0" borderId="0" xfId="0"/>
    <xf numFmtId="44" fontId="8" fillId="0" borderId="2" xfId="0" applyNumberFormat="1" applyFont="1" applyFill="1" applyBorder="1" applyAlignment="1" applyProtection="1">
      <alignment vertical="top" wrapText="1"/>
      <protection locked="0"/>
    </xf>
    <xf numFmtId="0" fontId="24" fillId="3" borderId="3" xfId="0" applyFont="1" applyFill="1" applyBorder="1" applyAlignment="1">
      <alignment horizontal="left" vertical="center"/>
    </xf>
    <xf numFmtId="0" fontId="24" fillId="3" borderId="4" xfId="0" applyFont="1" applyFill="1" applyBorder="1" applyAlignment="1">
      <alignment horizontal="left" vertical="center"/>
    </xf>
    <xf numFmtId="0" fontId="23" fillId="3" borderId="2" xfId="0" applyFont="1" applyFill="1" applyBorder="1"/>
    <xf numFmtId="0" fontId="18" fillId="0" borderId="2" xfId="0" applyFont="1" applyFill="1" applyBorder="1" applyProtection="1">
      <protection locked="0"/>
    </xf>
    <xf numFmtId="0" fontId="1" fillId="0" borderId="0" xfId="0" applyFont="1"/>
    <xf numFmtId="0" fontId="19" fillId="0" borderId="0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3" fontId="11" fillId="0" borderId="5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9" fillId="4" borderId="2" xfId="0" applyFont="1" applyFill="1" applyBorder="1" applyAlignment="1">
      <alignment horizontal="right"/>
    </xf>
    <xf numFmtId="3" fontId="19" fillId="4" borderId="2" xfId="0" applyNumberFormat="1" applyFont="1" applyFill="1" applyBorder="1" applyAlignment="1">
      <alignment horizontal="right"/>
    </xf>
    <xf numFmtId="0" fontId="19" fillId="4" borderId="2" xfId="0" applyFont="1" applyFill="1" applyBorder="1" applyAlignment="1">
      <alignment wrapText="1"/>
    </xf>
    <xf numFmtId="165" fontId="19" fillId="4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4" borderId="2" xfId="0" applyFont="1" applyFill="1" applyBorder="1"/>
    <xf numFmtId="0" fontId="1" fillId="0" borderId="3" xfId="0" applyFont="1" applyBorder="1" applyAlignment="1">
      <alignment horizontal="center"/>
    </xf>
    <xf numFmtId="3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165" fontId="1" fillId="0" borderId="2" xfId="0" applyNumberFormat="1" applyFont="1" applyBorder="1"/>
    <xf numFmtId="3" fontId="1" fillId="0" borderId="2" xfId="0" applyNumberFormat="1" applyFont="1" applyBorder="1" applyAlignment="1">
      <alignment horizontal="center"/>
    </xf>
    <xf numFmtId="3" fontId="1" fillId="0" borderId="2" xfId="0" applyNumberFormat="1" applyFont="1" applyFill="1" applyBorder="1" applyAlignment="1">
      <alignment wrapText="1"/>
    </xf>
    <xf numFmtId="3" fontId="19" fillId="4" borderId="2" xfId="0" applyNumberFormat="1" applyFont="1" applyFill="1" applyBorder="1"/>
    <xf numFmtId="165" fontId="19" fillId="4" borderId="2" xfId="0" applyNumberFormat="1" applyFont="1" applyFill="1" applyBorder="1"/>
    <xf numFmtId="3" fontId="19" fillId="4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wrapText="1"/>
    </xf>
    <xf numFmtId="165" fontId="1" fillId="0" borderId="2" xfId="0" applyNumberFormat="1" applyFont="1" applyBorder="1" applyAlignment="1">
      <alignment horizontal="right"/>
    </xf>
    <xf numFmtId="0" fontId="1" fillId="4" borderId="8" xfId="0" applyFont="1" applyFill="1" applyBorder="1"/>
    <xf numFmtId="3" fontId="19" fillId="4" borderId="8" xfId="0" applyNumberFormat="1" applyFont="1" applyFill="1" applyBorder="1"/>
    <xf numFmtId="0" fontId="19" fillId="4" borderId="8" xfId="0" applyFont="1" applyFill="1" applyBorder="1" applyAlignment="1">
      <alignment wrapText="1"/>
    </xf>
    <xf numFmtId="165" fontId="19" fillId="4" borderId="8" xfId="0" applyNumberFormat="1" applyFont="1" applyFill="1" applyBorder="1"/>
    <xf numFmtId="0" fontId="1" fillId="4" borderId="9" xfId="0" applyFont="1" applyFill="1" applyBorder="1"/>
    <xf numFmtId="3" fontId="19" fillId="4" borderId="9" xfId="0" applyNumberFormat="1" applyFont="1" applyFill="1" applyBorder="1"/>
    <xf numFmtId="0" fontId="19" fillId="4" borderId="9" xfId="0" applyFont="1" applyFill="1" applyBorder="1" applyAlignment="1">
      <alignment wrapText="1"/>
    </xf>
    <xf numFmtId="165" fontId="19" fillId="4" borderId="9" xfId="0" applyNumberFormat="1" applyFont="1" applyFill="1" applyBorder="1"/>
    <xf numFmtId="3" fontId="1" fillId="0" borderId="0" xfId="0" applyNumberFormat="1" applyFont="1" applyBorder="1" applyAlignment="1">
      <alignment horizontal="left"/>
    </xf>
    <xf numFmtId="3" fontId="1" fillId="0" borderId="0" xfId="0" applyNumberFormat="1" applyFont="1"/>
    <xf numFmtId="0" fontId="6" fillId="0" borderId="0" xfId="0" applyFont="1" applyProtection="1">
      <protection locked="0"/>
    </xf>
    <xf numFmtId="0" fontId="8" fillId="0" borderId="0" xfId="0" applyFont="1" applyProtection="1">
      <protection locked="0"/>
    </xf>
    <xf numFmtId="44" fontId="8" fillId="0" borderId="2" xfId="0" applyNumberFormat="1" applyFont="1" applyBorder="1" applyAlignment="1" applyProtection="1">
      <alignment vertical="top" wrapText="1"/>
      <protection locked="0"/>
    </xf>
    <xf numFmtId="44" fontId="8" fillId="4" borderId="2" xfId="0" applyNumberFormat="1" applyFont="1" applyFill="1" applyBorder="1" applyAlignment="1" applyProtection="1">
      <alignment horizontal="right" vertical="top" wrapText="1"/>
      <protection locked="0"/>
    </xf>
    <xf numFmtId="0" fontId="8" fillId="0" borderId="0" xfId="0" applyFont="1" applyFill="1" applyBorder="1" applyProtection="1">
      <protection locked="0"/>
    </xf>
    <xf numFmtId="44" fontId="8" fillId="0" borderId="0" xfId="0" applyNumberFormat="1" applyFont="1" applyProtection="1">
      <protection locked="0"/>
    </xf>
    <xf numFmtId="44" fontId="7" fillId="4" borderId="1" xfId="0" applyNumberFormat="1" applyFont="1" applyFill="1" applyBorder="1" applyAlignment="1" applyProtection="1">
      <alignment horizontal="center" vertical="top" wrapText="1"/>
      <protection locked="0"/>
    </xf>
    <xf numFmtId="164" fontId="8" fillId="0" borderId="0" xfId="0" applyNumberFormat="1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Protection="1">
      <protection locked="0"/>
    </xf>
    <xf numFmtId="44" fontId="8" fillId="4" borderId="2" xfId="0" applyNumberFormat="1" applyFont="1" applyFill="1" applyBorder="1" applyAlignment="1" applyProtection="1">
      <alignment vertical="top" wrapText="1"/>
      <protection locked="0"/>
    </xf>
    <xf numFmtId="44" fontId="7" fillId="4" borderId="2" xfId="0" applyNumberFormat="1" applyFont="1" applyFill="1" applyBorder="1" applyAlignment="1" applyProtection="1">
      <alignment horizontal="center" vertical="top" wrapText="1"/>
      <protection locked="0"/>
    </xf>
    <xf numFmtId="44" fontId="8" fillId="0" borderId="2" xfId="0" applyNumberFormat="1" applyFont="1" applyBorder="1" applyAlignment="1" applyProtection="1">
      <protection locked="0"/>
    </xf>
    <xf numFmtId="44" fontId="8" fillId="0" borderId="10" xfId="0" applyNumberFormat="1" applyFont="1" applyBorder="1" applyAlignment="1" applyProtection="1">
      <protection locked="0"/>
    </xf>
    <xf numFmtId="44" fontId="8" fillId="0" borderId="2" xfId="0" applyNumberFormat="1" applyFont="1" applyFill="1" applyBorder="1" applyAlignment="1" applyProtection="1">
      <alignment vertical="center"/>
      <protection locked="0"/>
    </xf>
    <xf numFmtId="44" fontId="8" fillId="0" borderId="2" xfId="0" applyNumberFormat="1" applyFont="1" applyFill="1" applyBorder="1" applyProtection="1">
      <protection locked="0"/>
    </xf>
    <xf numFmtId="44" fontId="8" fillId="0" borderId="2" xfId="0" applyNumberFormat="1" applyFont="1" applyBorder="1" applyProtection="1">
      <protection locked="0"/>
    </xf>
    <xf numFmtId="44" fontId="7" fillId="4" borderId="1" xfId="0" applyNumberFormat="1" applyFont="1" applyFill="1" applyBorder="1" applyAlignment="1" applyProtection="1">
      <alignment vertical="top" wrapText="1"/>
      <protection locked="0"/>
    </xf>
    <xf numFmtId="44" fontId="8" fillId="0" borderId="9" xfId="0" applyNumberFormat="1" applyFont="1" applyBorder="1" applyAlignment="1" applyProtection="1">
      <protection locked="0"/>
    </xf>
    <xf numFmtId="8" fontId="8" fillId="0" borderId="2" xfId="0" applyNumberFormat="1" applyFont="1" applyBorder="1" applyProtection="1">
      <protection locked="0"/>
    </xf>
    <xf numFmtId="8" fontId="8" fillId="0" borderId="2" xfId="0" applyNumberFormat="1" applyFont="1" applyBorder="1" applyAlignment="1" applyProtection="1">
      <alignment vertical="top" wrapText="1"/>
      <protection locked="0"/>
    </xf>
    <xf numFmtId="44" fontId="8" fillId="0" borderId="2" xfId="0" applyNumberFormat="1" applyFont="1" applyBorder="1" applyAlignment="1" applyProtection="1">
      <alignment vertical="center"/>
      <protection locked="0"/>
    </xf>
    <xf numFmtId="44" fontId="8" fillId="0" borderId="10" xfId="0" applyNumberFormat="1" applyFont="1" applyBorder="1" applyProtection="1">
      <protection locked="0"/>
    </xf>
    <xf numFmtId="44" fontId="8" fillId="0" borderId="2" xfId="3" applyNumberFormat="1" applyFont="1" applyBorder="1" applyAlignment="1" applyProtection="1">
      <alignment vertical="center"/>
      <protection locked="0"/>
    </xf>
    <xf numFmtId="44" fontId="8" fillId="0" borderId="1" xfId="0" applyNumberFormat="1" applyFont="1" applyBorder="1" applyAlignment="1" applyProtection="1">
      <alignment vertical="top" wrapText="1"/>
      <protection locked="0"/>
    </xf>
    <xf numFmtId="44" fontId="8" fillId="0" borderId="10" xfId="0" applyNumberFormat="1" applyFont="1" applyFill="1" applyBorder="1" applyAlignment="1" applyProtection="1">
      <alignment vertical="top" wrapText="1"/>
      <protection locked="0"/>
    </xf>
    <xf numFmtId="44" fontId="8" fillId="0" borderId="10" xfId="0" applyNumberFormat="1" applyFont="1" applyBorder="1" applyAlignment="1" applyProtection="1">
      <alignment vertical="top" wrapText="1"/>
      <protection locked="0"/>
    </xf>
    <xf numFmtId="44" fontId="8" fillId="0" borderId="0" xfId="0" applyNumberFormat="1" applyFont="1" applyBorder="1" applyAlignment="1" applyProtection="1">
      <alignment horizontal="right" vertical="top" wrapText="1"/>
      <protection locked="0"/>
    </xf>
    <xf numFmtId="44" fontId="8" fillId="0" borderId="2" xfId="0" applyNumberFormat="1" applyFont="1" applyFill="1" applyBorder="1" applyAlignment="1" applyProtection="1">
      <alignment horizontal="center" vertical="top" wrapText="1"/>
      <protection locked="0"/>
    </xf>
    <xf numFmtId="44" fontId="8" fillId="0" borderId="0" xfId="0" applyNumberFormat="1" applyFont="1" applyAlignment="1" applyProtection="1">
      <protection locked="0"/>
    </xf>
    <xf numFmtId="44" fontId="12" fillId="0" borderId="2" xfId="0" applyNumberFormat="1" applyFont="1" applyBorder="1" applyAlignment="1" applyProtection="1">
      <protection locked="0"/>
    </xf>
    <xf numFmtId="44" fontId="12" fillId="0" borderId="12" xfId="0" applyNumberFormat="1" applyFont="1" applyFill="1" applyBorder="1" applyAlignment="1" applyProtection="1">
      <protection locked="0"/>
    </xf>
    <xf numFmtId="44" fontId="8" fillId="0" borderId="2" xfId="0" applyNumberFormat="1" applyFont="1" applyBorder="1" applyAlignment="1" applyProtection="1">
      <alignment vertical="top"/>
      <protection locked="0"/>
    </xf>
    <xf numFmtId="44" fontId="8" fillId="0" borderId="0" xfId="0" applyNumberFormat="1" applyFont="1" applyAlignment="1" applyProtection="1">
      <alignment horizontal="right"/>
      <protection locked="0"/>
    </xf>
    <xf numFmtId="0" fontId="6" fillId="0" borderId="0" xfId="0" applyFont="1" applyProtection="1"/>
    <xf numFmtId="44" fontId="8" fillId="0" borderId="2" xfId="0" applyNumberFormat="1" applyFont="1" applyBorder="1" applyAlignment="1" applyProtection="1">
      <alignment vertical="top" wrapText="1"/>
    </xf>
    <xf numFmtId="1" fontId="8" fillId="0" borderId="2" xfId="0" applyNumberFormat="1" applyFont="1" applyBorder="1" applyAlignment="1" applyProtection="1">
      <alignment vertical="top" wrapText="1"/>
    </xf>
    <xf numFmtId="0" fontId="8" fillId="0" borderId="0" xfId="0" applyFont="1" applyProtection="1"/>
    <xf numFmtId="0" fontId="8" fillId="0" borderId="0" xfId="0" applyFont="1" applyFill="1" applyBorder="1" applyProtection="1"/>
    <xf numFmtId="0" fontId="6" fillId="0" borderId="0" xfId="0" applyFont="1" applyFill="1" applyBorder="1" applyProtection="1"/>
    <xf numFmtId="8" fontId="8" fillId="0" borderId="2" xfId="0" applyNumberFormat="1" applyFont="1" applyBorder="1" applyAlignment="1" applyProtection="1">
      <alignment vertical="top" wrapText="1"/>
    </xf>
    <xf numFmtId="4" fontId="6" fillId="0" borderId="0" xfId="0" applyNumberFormat="1" applyFont="1" applyProtection="1">
      <protection locked="0"/>
    </xf>
    <xf numFmtId="4" fontId="8" fillId="0" borderId="0" xfId="0" applyNumberFormat="1" applyFont="1" applyProtection="1">
      <protection locked="0"/>
    </xf>
    <xf numFmtId="4" fontId="6" fillId="0" borderId="0" xfId="0" applyNumberFormat="1" applyFont="1" applyFill="1" applyBorder="1" applyProtection="1">
      <protection locked="0"/>
    </xf>
    <xf numFmtId="4" fontId="8" fillId="0" borderId="0" xfId="0" applyNumberFormat="1" applyFont="1" applyFill="1" applyBorder="1" applyProtection="1">
      <protection locked="0"/>
    </xf>
    <xf numFmtId="4" fontId="8" fillId="0" borderId="2" xfId="0" applyNumberFormat="1" applyFont="1" applyFill="1" applyBorder="1" applyProtection="1">
      <protection locked="0"/>
    </xf>
    <xf numFmtId="0" fontId="9" fillId="0" borderId="2" xfId="10" applyFont="1" applyFill="1" applyBorder="1" applyProtection="1">
      <protection hidden="1"/>
    </xf>
    <xf numFmtId="0" fontId="9" fillId="0" borderId="9" xfId="10" applyFont="1" applyFill="1" applyBorder="1" applyProtection="1">
      <protection hidden="1"/>
    </xf>
    <xf numFmtId="44" fontId="8" fillId="0" borderId="10" xfId="0" applyNumberFormat="1" applyFont="1" applyBorder="1" applyAlignment="1" applyProtection="1">
      <alignment horizontal="right"/>
      <protection locked="0"/>
    </xf>
    <xf numFmtId="44" fontId="8" fillId="0" borderId="9" xfId="0" applyNumberFormat="1" applyFont="1" applyBorder="1" applyAlignment="1" applyProtection="1">
      <alignment vertical="top" wrapText="1"/>
    </xf>
    <xf numFmtId="1" fontId="8" fillId="0" borderId="9" xfId="0" applyNumberFormat="1" applyFont="1" applyBorder="1" applyAlignment="1" applyProtection="1">
      <alignment vertical="top" wrapText="1"/>
    </xf>
    <xf numFmtId="0" fontId="0" fillId="0" borderId="0" xfId="0" applyFill="1"/>
    <xf numFmtId="0" fontId="25" fillId="0" borderId="2" xfId="0" applyFont="1" applyBorder="1"/>
    <xf numFmtId="0" fontId="25" fillId="0" borderId="0" xfId="0" applyFont="1"/>
    <xf numFmtId="44" fontId="8" fillId="0" borderId="2" xfId="0" applyNumberFormat="1" applyFont="1" applyFill="1" applyBorder="1" applyAlignment="1" applyProtection="1">
      <alignment vertical="center" wrapText="1"/>
      <protection locked="0"/>
    </xf>
    <xf numFmtId="44" fontId="8" fillId="0" borderId="2" xfId="0" applyNumberFormat="1" applyFont="1" applyBorder="1" applyAlignment="1" applyProtection="1">
      <alignment vertical="center" wrapText="1"/>
    </xf>
    <xf numFmtId="1" fontId="8" fillId="0" borderId="2" xfId="0" applyNumberFormat="1" applyFont="1" applyBorder="1" applyAlignment="1" applyProtection="1">
      <alignment vertical="center" wrapText="1"/>
    </xf>
    <xf numFmtId="0" fontId="8" fillId="6" borderId="0" xfId="0" applyFont="1" applyFill="1" applyProtection="1">
      <protection locked="0"/>
    </xf>
    <xf numFmtId="44" fontId="8" fillId="0" borderId="20" xfId="0" applyNumberFormat="1" applyFont="1" applyBorder="1" applyAlignment="1" applyProtection="1">
      <alignment vertical="top" wrapText="1"/>
    </xf>
    <xf numFmtId="0" fontId="1" fillId="0" borderId="0" xfId="0" applyFont="1" applyFill="1"/>
    <xf numFmtId="0" fontId="25" fillId="0" borderId="0" xfId="0" applyFont="1" applyFill="1"/>
    <xf numFmtId="0" fontId="26" fillId="0" borderId="0" xfId="0" applyFont="1" applyFill="1" applyBorder="1" applyProtection="1"/>
    <xf numFmtId="44" fontId="8" fillId="0" borderId="20" xfId="0" applyNumberFormat="1" applyFont="1" applyBorder="1" applyAlignment="1" applyProtection="1">
      <alignment vertical="top" wrapText="1"/>
      <protection locked="0"/>
    </xf>
    <xf numFmtId="0" fontId="18" fillId="5" borderId="2" xfId="0" applyFont="1" applyFill="1" applyBorder="1" applyAlignment="1" applyProtection="1">
      <alignment wrapText="1"/>
      <protection locked="0"/>
    </xf>
    <xf numFmtId="0" fontId="18" fillId="5" borderId="2" xfId="0" applyFont="1" applyFill="1" applyBorder="1" applyAlignment="1" applyProtection="1">
      <alignment horizontal="justify" vertical="justify"/>
      <protection locked="0"/>
    </xf>
    <xf numFmtId="8" fontId="8" fillId="0" borderId="20" xfId="0" applyNumberFormat="1" applyFont="1" applyBorder="1" applyAlignment="1" applyProtection="1">
      <alignment vertical="top" wrapText="1"/>
      <protection locked="0"/>
    </xf>
    <xf numFmtId="8" fontId="8" fillId="0" borderId="20" xfId="0" applyNumberFormat="1" applyFont="1" applyFill="1" applyBorder="1" applyAlignment="1" applyProtection="1">
      <alignment vertical="top" wrapText="1"/>
      <protection locked="0"/>
    </xf>
    <xf numFmtId="44" fontId="8" fillId="5" borderId="2" xfId="0" applyNumberFormat="1" applyFont="1" applyFill="1" applyBorder="1" applyAlignment="1" applyProtection="1">
      <protection locked="0"/>
    </xf>
    <xf numFmtId="44" fontId="8" fillId="5" borderId="2" xfId="0" applyNumberFormat="1" applyFont="1" applyFill="1" applyBorder="1" applyAlignment="1" applyProtection="1">
      <alignment vertical="top" wrapText="1"/>
      <protection locked="0"/>
    </xf>
    <xf numFmtId="0" fontId="18" fillId="5" borderId="2" xfId="0" applyFont="1" applyFill="1" applyBorder="1" applyProtection="1">
      <protection locked="0"/>
    </xf>
    <xf numFmtId="44" fontId="8" fillId="0" borderId="20" xfId="0" applyNumberFormat="1" applyFont="1" applyFill="1" applyBorder="1" applyAlignment="1" applyProtection="1">
      <alignment vertical="top" wrapText="1"/>
      <protection locked="0"/>
    </xf>
    <xf numFmtId="165" fontId="1" fillId="0" borderId="2" xfId="0" applyNumberFormat="1" applyFont="1" applyFill="1" applyBorder="1"/>
    <xf numFmtId="3" fontId="1" fillId="0" borderId="2" xfId="0" applyNumberFormat="1" applyFont="1" applyFill="1" applyBorder="1" applyAlignment="1">
      <alignment horizontal="center"/>
    </xf>
    <xf numFmtId="0" fontId="27" fillId="0" borderId="2" xfId="0" applyFont="1" applyBorder="1" applyAlignment="1">
      <alignment wrapText="1"/>
    </xf>
    <xf numFmtId="8" fontId="8" fillId="0" borderId="0" xfId="0" applyNumberFormat="1" applyFont="1" applyBorder="1" applyAlignment="1" applyProtection="1">
      <alignment vertical="top" wrapText="1"/>
    </xf>
    <xf numFmtId="44" fontId="8" fillId="0" borderId="0" xfId="0" applyNumberFormat="1" applyFont="1" applyBorder="1" applyAlignment="1" applyProtection="1">
      <alignment vertical="top" wrapText="1"/>
    </xf>
    <xf numFmtId="1" fontId="8" fillId="0" borderId="0" xfId="0" applyNumberFormat="1" applyFont="1" applyBorder="1" applyAlignment="1" applyProtection="1">
      <alignment vertical="top" wrapText="1"/>
    </xf>
    <xf numFmtId="0" fontId="8" fillId="0" borderId="20" xfId="0" applyFont="1" applyBorder="1" applyAlignment="1" applyProtection="1">
      <alignment horizontal="center" vertical="top" wrapText="1"/>
      <protection locked="0"/>
    </xf>
    <xf numFmtId="0" fontId="28" fillId="0" borderId="0" xfId="0" applyFont="1" applyFill="1" applyAlignment="1" applyProtection="1">
      <alignment horizontal="left"/>
    </xf>
    <xf numFmtId="44" fontId="5" fillId="0" borderId="0" xfId="0" applyNumberFormat="1" applyFont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vertical="center" wrapText="1"/>
    </xf>
    <xf numFmtId="0" fontId="8" fillId="4" borderId="3" xfId="0" applyFont="1" applyFill="1" applyBorder="1" applyAlignment="1" applyProtection="1">
      <alignment vertical="top" wrapText="1"/>
    </xf>
    <xf numFmtId="0" fontId="8" fillId="4" borderId="1" xfId="0" applyFont="1" applyFill="1" applyBorder="1" applyAlignment="1" applyProtection="1">
      <alignment vertical="top" wrapText="1"/>
    </xf>
    <xf numFmtId="0" fontId="7" fillId="4" borderId="1" xfId="0" applyFont="1" applyFill="1" applyBorder="1" applyAlignment="1" applyProtection="1">
      <alignment vertical="top" wrapText="1"/>
    </xf>
    <xf numFmtId="0" fontId="8" fillId="4" borderId="2" xfId="0" applyFont="1" applyFill="1" applyBorder="1" applyAlignment="1" applyProtection="1">
      <alignment horizontal="center" vertical="top" wrapText="1"/>
    </xf>
    <xf numFmtId="49" fontId="10" fillId="0" borderId="2" xfId="0" applyNumberFormat="1" applyFont="1" applyFill="1" applyBorder="1" applyAlignment="1" applyProtection="1">
      <alignment horizontal="center" vertical="center"/>
    </xf>
    <xf numFmtId="0" fontId="9" fillId="0" borderId="0" xfId="10" applyFont="1" applyFill="1" applyProtection="1"/>
    <xf numFmtId="0" fontId="9" fillId="0" borderId="0" xfId="10" applyFont="1" applyFill="1" applyProtection="1">
      <protection hidden="1"/>
    </xf>
    <xf numFmtId="44" fontId="8" fillId="0" borderId="0" xfId="0" applyNumberFormat="1" applyFont="1" applyProtection="1"/>
    <xf numFmtId="0" fontId="8" fillId="4" borderId="7" xfId="0" applyFont="1" applyFill="1" applyBorder="1" applyAlignment="1" applyProtection="1">
      <alignment vertical="top" wrapText="1"/>
    </xf>
    <xf numFmtId="0" fontId="7" fillId="4" borderId="3" xfId="0" applyFont="1" applyFill="1" applyBorder="1" applyAlignment="1" applyProtection="1">
      <alignment vertical="top" wrapText="1"/>
    </xf>
    <xf numFmtId="0" fontId="8" fillId="4" borderId="7" xfId="0" applyFont="1" applyFill="1" applyBorder="1" applyAlignment="1" applyProtection="1">
      <alignment horizontal="center" vertical="top" wrapText="1"/>
    </xf>
    <xf numFmtId="0" fontId="9" fillId="0" borderId="2" xfId="10" applyFont="1" applyFill="1" applyBorder="1" applyAlignment="1" applyProtection="1"/>
    <xf numFmtId="0" fontId="9" fillId="0" borderId="2" xfId="10" applyFont="1" applyFill="1" applyBorder="1" applyAlignment="1" applyProtection="1">
      <alignment horizontal="center"/>
      <protection hidden="1"/>
    </xf>
    <xf numFmtId="0" fontId="8" fillId="5" borderId="1" xfId="0" applyFont="1" applyFill="1" applyBorder="1" applyAlignment="1" applyProtection="1">
      <alignment horizontal="center" vertical="top" wrapText="1"/>
    </xf>
    <xf numFmtId="0" fontId="8" fillId="5" borderId="0" xfId="0" applyFont="1" applyFill="1" applyBorder="1" applyAlignment="1" applyProtection="1">
      <alignment horizontal="center" wrapText="1"/>
    </xf>
    <xf numFmtId="0" fontId="8" fillId="5" borderId="2" xfId="0" applyFont="1" applyFill="1" applyBorder="1" applyAlignment="1" applyProtection="1">
      <alignment horizontal="center" vertical="top" wrapText="1"/>
    </xf>
    <xf numFmtId="0" fontId="8" fillId="4" borderId="10" xfId="0" applyFont="1" applyFill="1" applyBorder="1" applyAlignment="1" applyProtection="1">
      <alignment vertical="top" wrapText="1"/>
    </xf>
    <xf numFmtId="0" fontId="9" fillId="0" borderId="3" xfId="10" applyFont="1" applyFill="1" applyBorder="1" applyProtection="1"/>
    <xf numFmtId="0" fontId="9" fillId="0" borderId="1" xfId="10" applyFont="1" applyFill="1" applyBorder="1" applyProtection="1">
      <protection hidden="1"/>
    </xf>
    <xf numFmtId="0" fontId="9" fillId="0" borderId="1" xfId="10" applyFont="1" applyFill="1" applyBorder="1" applyAlignment="1" applyProtection="1">
      <alignment horizontal="center"/>
      <protection hidden="1"/>
    </xf>
    <xf numFmtId="44" fontId="8" fillId="0" borderId="10" xfId="0" applyNumberFormat="1" applyFont="1" applyBorder="1" applyAlignment="1" applyProtection="1"/>
    <xf numFmtId="0" fontId="9" fillId="0" borderId="11" xfId="10" applyFont="1" applyFill="1" applyBorder="1" applyProtection="1"/>
    <xf numFmtId="0" fontId="9" fillId="0" borderId="12" xfId="10" applyFont="1" applyFill="1" applyBorder="1" applyAlignment="1" applyProtection="1">
      <alignment horizontal="center"/>
      <protection hidden="1"/>
    </xf>
    <xf numFmtId="0" fontId="9" fillId="0" borderId="13" xfId="10" quotePrefix="1" applyFont="1" applyFill="1" applyBorder="1" applyProtection="1"/>
    <xf numFmtId="0" fontId="9" fillId="0" borderId="14" xfId="10" quotePrefix="1" applyFont="1" applyFill="1" applyBorder="1" applyProtection="1"/>
    <xf numFmtId="0" fontId="8" fillId="0" borderId="15" xfId="0" applyFont="1" applyBorder="1" applyAlignment="1" applyProtection="1">
      <alignment horizontal="center" vertical="top" wrapText="1"/>
    </xf>
    <xf numFmtId="0" fontId="8" fillId="0" borderId="12" xfId="0" applyFont="1" applyBorder="1" applyAlignment="1" applyProtection="1">
      <alignment vertical="top" wrapText="1"/>
    </xf>
    <xf numFmtId="0" fontId="7" fillId="4" borderId="2" xfId="0" applyFont="1" applyFill="1" applyBorder="1" applyAlignment="1" applyProtection="1">
      <alignment vertical="top" wrapText="1"/>
    </xf>
    <xf numFmtId="0" fontId="8" fillId="0" borderId="1" xfId="0" applyFont="1" applyBorder="1" applyAlignment="1" applyProtection="1">
      <alignment horizontal="center" vertical="top" wrapText="1"/>
    </xf>
    <xf numFmtId="0" fontId="8" fillId="0" borderId="2" xfId="0" applyFont="1" applyFill="1" applyBorder="1" applyAlignment="1" applyProtection="1">
      <alignment horizontal="center"/>
    </xf>
    <xf numFmtId="0" fontId="7" fillId="4" borderId="10" xfId="0" applyFont="1" applyFill="1" applyBorder="1" applyAlignment="1" applyProtection="1">
      <alignment vertical="top" wrapText="1"/>
    </xf>
    <xf numFmtId="0" fontId="4" fillId="0" borderId="3" xfId="10" applyFont="1" applyFill="1" applyBorder="1" applyProtection="1"/>
    <xf numFmtId="0" fontId="9" fillId="0" borderId="7" xfId="10" applyFont="1" applyFill="1" applyBorder="1" applyProtection="1">
      <protection hidden="1"/>
    </xf>
    <xf numFmtId="0" fontId="12" fillId="0" borderId="3" xfId="10" applyFont="1" applyFill="1" applyBorder="1" applyProtection="1"/>
    <xf numFmtId="0" fontId="12" fillId="5" borderId="3" xfId="10" applyFont="1" applyFill="1" applyBorder="1" applyProtection="1"/>
    <xf numFmtId="0" fontId="9" fillId="5" borderId="1" xfId="10" applyFont="1" applyFill="1" applyBorder="1" applyProtection="1">
      <protection hidden="1"/>
    </xf>
    <xf numFmtId="0" fontId="12" fillId="5" borderId="3" xfId="10" applyFont="1" applyFill="1" applyBorder="1" applyAlignment="1" applyProtection="1"/>
    <xf numFmtId="0" fontId="12" fillId="5" borderId="1" xfId="10" applyFont="1" applyFill="1" applyBorder="1" applyAlignment="1" applyProtection="1">
      <alignment horizontal="right"/>
    </xf>
    <xf numFmtId="0" fontId="7" fillId="4" borderId="12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horizontal="center" vertical="top" wrapText="1"/>
    </xf>
    <xf numFmtId="0" fontId="9" fillId="0" borderId="2" xfId="10" applyFont="1" applyFill="1" applyBorder="1" applyProtection="1"/>
    <xf numFmtId="0" fontId="9" fillId="0" borderId="8" xfId="10" applyFont="1" applyFill="1" applyBorder="1" applyProtection="1"/>
    <xf numFmtId="0" fontId="9" fillId="0" borderId="8" xfId="10" applyFont="1" applyFill="1" applyBorder="1" applyProtection="1">
      <protection hidden="1"/>
    </xf>
    <xf numFmtId="49" fontId="10" fillId="0" borderId="2" xfId="0" applyNumberFormat="1" applyFont="1" applyFill="1" applyBorder="1" applyAlignment="1" applyProtection="1">
      <alignment vertical="center"/>
    </xf>
    <xf numFmtId="0" fontId="8" fillId="0" borderId="2" xfId="0" applyFont="1" applyBorder="1" applyAlignment="1" applyProtection="1">
      <alignment horizontal="center" wrapText="1"/>
    </xf>
    <xf numFmtId="0" fontId="8" fillId="0" borderId="8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9" xfId="0" applyFont="1" applyBorder="1" applyAlignment="1" applyProtection="1">
      <alignment horizontal="center" wrapText="1"/>
    </xf>
    <xf numFmtId="0" fontId="8" fillId="0" borderId="2" xfId="0" applyFont="1" applyFill="1" applyBorder="1" applyAlignment="1" applyProtection="1">
      <alignment horizontal="center" vertical="top" wrapText="1"/>
    </xf>
    <xf numFmtId="0" fontId="8" fillId="0" borderId="8" xfId="0" applyFont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8" fillId="0" borderId="1" xfId="0" applyFont="1" applyBorder="1" applyAlignment="1" applyProtection="1">
      <alignment vertical="top" wrapText="1"/>
    </xf>
    <xf numFmtId="0" fontId="8" fillId="0" borderId="2" xfId="0" applyFont="1" applyFill="1" applyBorder="1" applyAlignment="1" applyProtection="1">
      <alignment vertical="top" wrapText="1"/>
    </xf>
    <xf numFmtId="0" fontId="9" fillId="0" borderId="1" xfId="10" applyFont="1" applyFill="1" applyBorder="1" applyAlignment="1" applyProtection="1">
      <alignment wrapText="1"/>
    </xf>
    <xf numFmtId="0" fontId="8" fillId="0" borderId="1" xfId="10" applyFont="1" applyFill="1" applyBorder="1" applyAlignment="1" applyProtection="1">
      <alignment horizontal="right" wrapText="1"/>
    </xf>
    <xf numFmtId="0" fontId="9" fillId="0" borderId="1" xfId="10" applyFont="1" applyFill="1" applyBorder="1" applyAlignment="1" applyProtection="1">
      <alignment horizontal="right"/>
      <protection hidden="1"/>
    </xf>
    <xf numFmtId="0" fontId="8" fillId="0" borderId="0" xfId="0" applyFont="1" applyAlignment="1" applyProtection="1">
      <alignment horizontal="right"/>
    </xf>
    <xf numFmtId="0" fontId="29" fillId="0" borderId="0" xfId="10" applyFont="1" applyFill="1" applyProtection="1"/>
    <xf numFmtId="0" fontId="9" fillId="0" borderId="10" xfId="10" applyFont="1" applyFill="1" applyBorder="1" applyProtection="1"/>
    <xf numFmtId="0" fontId="9" fillId="0" borderId="1" xfId="10" applyFont="1" applyFill="1" applyBorder="1" applyProtection="1"/>
    <xf numFmtId="0" fontId="7" fillId="0" borderId="0" xfId="0" applyFont="1" applyAlignment="1" applyProtection="1">
      <alignment vertical="top" wrapText="1"/>
    </xf>
    <xf numFmtId="0" fontId="8" fillId="0" borderId="0" xfId="0" applyFont="1" applyAlignment="1" applyProtection="1">
      <alignment vertical="top" wrapText="1"/>
    </xf>
    <xf numFmtId="0" fontId="7" fillId="4" borderId="1" xfId="0" applyFont="1" applyFill="1" applyBorder="1" applyAlignment="1" applyProtection="1">
      <alignment vertical="center" wrapText="1"/>
    </xf>
    <xf numFmtId="0" fontId="8" fillId="0" borderId="2" xfId="0" applyFont="1" applyFill="1" applyBorder="1" applyAlignment="1" applyProtection="1">
      <alignment horizontal="center" vertical="center"/>
    </xf>
    <xf numFmtId="0" fontId="9" fillId="0" borderId="21" xfId="10" applyFont="1" applyFill="1" applyBorder="1" applyProtection="1"/>
    <xf numFmtId="0" fontId="29" fillId="0" borderId="0" xfId="10" applyFont="1" applyFill="1" applyAlignment="1" applyProtection="1">
      <alignment horizontal="left"/>
    </xf>
    <xf numFmtId="0" fontId="8" fillId="0" borderId="19" xfId="0" applyFont="1" applyBorder="1" applyAlignment="1" applyProtection="1">
      <alignment vertical="top" wrapText="1"/>
    </xf>
    <xf numFmtId="0" fontId="8" fillId="0" borderId="9" xfId="0" applyFont="1" applyBorder="1" applyAlignment="1" applyProtection="1">
      <alignment vertical="top" wrapText="1"/>
    </xf>
    <xf numFmtId="0" fontId="7" fillId="4" borderId="11" xfId="0" applyFont="1" applyFill="1" applyBorder="1" applyAlignment="1" applyProtection="1">
      <alignment vertical="top" wrapText="1"/>
    </xf>
    <xf numFmtId="0" fontId="8" fillId="4" borderId="16" xfId="0" applyFont="1" applyFill="1" applyBorder="1" applyAlignment="1" applyProtection="1">
      <alignment horizontal="center" vertical="top" wrapText="1"/>
    </xf>
    <xf numFmtId="0" fontId="8" fillId="0" borderId="3" xfId="0" applyFont="1" applyBorder="1" applyAlignment="1" applyProtection="1">
      <alignment vertical="top" wrapText="1"/>
    </xf>
    <xf numFmtId="0" fontId="8" fillId="0" borderId="14" xfId="0" applyFont="1" applyFill="1" applyBorder="1" applyAlignment="1" applyProtection="1">
      <alignment vertical="top" wrapText="1"/>
    </xf>
    <xf numFmtId="0" fontId="8" fillId="0" borderId="11" xfId="0" applyFont="1" applyBorder="1" applyAlignment="1" applyProtection="1">
      <alignment vertical="top" wrapText="1"/>
    </xf>
    <xf numFmtId="0" fontId="9" fillId="0" borderId="14" xfId="10" applyFont="1" applyFill="1" applyBorder="1" applyProtection="1"/>
    <xf numFmtId="0" fontId="9" fillId="0" borderId="10" xfId="10" applyFont="1" applyFill="1" applyBorder="1" applyAlignment="1" applyProtection="1">
      <alignment horizontal="center"/>
      <protection hidden="1"/>
    </xf>
    <xf numFmtId="44" fontId="8" fillId="0" borderId="0" xfId="0" applyNumberFormat="1" applyFont="1" applyBorder="1" applyProtection="1"/>
    <xf numFmtId="0" fontId="9" fillId="0" borderId="0" xfId="10" applyFont="1" applyFill="1" applyBorder="1" applyProtection="1"/>
    <xf numFmtId="0" fontId="9" fillId="0" borderId="0" xfId="10" applyFont="1" applyFill="1" applyBorder="1" applyProtection="1">
      <protection hidden="1"/>
    </xf>
    <xf numFmtId="49" fontId="10" fillId="0" borderId="0" xfId="0" applyNumberFormat="1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vertical="top" wrapText="1"/>
    </xf>
    <xf numFmtId="0" fontId="8" fillId="0" borderId="2" xfId="0" applyFont="1" applyBorder="1" applyProtection="1"/>
    <xf numFmtId="0" fontId="1" fillId="0" borderId="0" xfId="0" applyFont="1" applyBorder="1" applyAlignment="1" applyProtection="1">
      <alignment vertical="top" wrapText="1"/>
    </xf>
    <xf numFmtId="0" fontId="12" fillId="0" borderId="11" xfId="10" applyFont="1" applyFill="1" applyBorder="1" applyAlignment="1" applyProtection="1">
      <alignment horizontal="left"/>
    </xf>
    <xf numFmtId="0" fontId="12" fillId="0" borderId="2" xfId="10" applyFont="1" applyFill="1" applyBorder="1" applyAlignment="1" applyProtection="1">
      <alignment horizontal="left" vertical="justify"/>
    </xf>
    <xf numFmtId="0" fontId="12" fillId="0" borderId="12" xfId="10" applyFont="1" applyFill="1" applyBorder="1" applyAlignment="1" applyProtection="1">
      <alignment horizontal="left"/>
    </xf>
    <xf numFmtId="0" fontId="14" fillId="0" borderId="14" xfId="0" applyFont="1" applyBorder="1" applyAlignment="1" applyProtection="1">
      <alignment horizontal="left" wrapText="1"/>
    </xf>
    <xf numFmtId="0" fontId="14" fillId="0" borderId="10" xfId="0" applyFont="1" applyBorder="1" applyAlignment="1" applyProtection="1">
      <alignment horizontal="left" wrapText="1"/>
    </xf>
    <xf numFmtId="0" fontId="7" fillId="4" borderId="8" xfId="0" applyFont="1" applyFill="1" applyBorder="1" applyAlignment="1" applyProtection="1">
      <alignment vertical="center" wrapText="1"/>
    </xf>
    <xf numFmtId="0" fontId="7" fillId="4" borderId="8" xfId="0" applyFont="1" applyFill="1" applyBorder="1" applyAlignment="1" applyProtection="1">
      <alignment vertical="top" wrapText="1"/>
    </xf>
    <xf numFmtId="0" fontId="8" fillId="4" borderId="8" xfId="0" applyFont="1" applyFill="1" applyBorder="1" applyAlignment="1" applyProtection="1">
      <alignment horizontal="center" vertical="top" wrapText="1"/>
    </xf>
    <xf numFmtId="0" fontId="9" fillId="0" borderId="2" xfId="10" applyFont="1" applyFill="1" applyBorder="1" applyAlignment="1" applyProtection="1">
      <alignment wrapText="1"/>
    </xf>
    <xf numFmtId="0" fontId="9" fillId="0" borderId="2" xfId="10" applyFont="1" applyFill="1" applyBorder="1" applyAlignment="1" applyProtection="1">
      <alignment horizontal="center" vertical="top"/>
      <protection hidden="1"/>
    </xf>
    <xf numFmtId="0" fontId="8" fillId="4" borderId="11" xfId="0" applyFont="1" applyFill="1" applyBorder="1" applyAlignment="1" applyProtection="1">
      <alignment vertical="top" wrapText="1"/>
    </xf>
    <xf numFmtId="0" fontId="8" fillId="4" borderId="16" xfId="0" applyFont="1" applyFill="1" applyBorder="1" applyAlignment="1" applyProtection="1">
      <alignment vertical="top" wrapText="1"/>
    </xf>
    <xf numFmtId="0" fontId="8" fillId="5" borderId="11" xfId="0" applyFont="1" applyFill="1" applyBorder="1" applyAlignment="1" applyProtection="1"/>
    <xf numFmtId="0" fontId="9" fillId="0" borderId="7" xfId="10" applyFont="1" applyFill="1" applyBorder="1" applyAlignment="1" applyProtection="1">
      <alignment wrapText="1"/>
    </xf>
    <xf numFmtId="0" fontId="8" fillId="5" borderId="13" xfId="0" applyFont="1" applyFill="1" applyBorder="1" applyAlignment="1" applyProtection="1"/>
    <xf numFmtId="0" fontId="9" fillId="0" borderId="7" xfId="10" applyFont="1" applyFill="1" applyBorder="1" applyAlignment="1" applyProtection="1">
      <alignment vertical="top" wrapText="1"/>
    </xf>
    <xf numFmtId="0" fontId="8" fillId="5" borderId="13" xfId="0" applyFont="1" applyFill="1" applyBorder="1" applyProtection="1"/>
    <xf numFmtId="0" fontId="9" fillId="5" borderId="18" xfId="10" applyFont="1" applyFill="1" applyBorder="1" applyProtection="1"/>
    <xf numFmtId="0" fontId="9" fillId="5" borderId="16" xfId="10" applyFont="1" applyFill="1" applyBorder="1" applyProtection="1"/>
    <xf numFmtId="0" fontId="9" fillId="5" borderId="12" xfId="10" applyFont="1" applyFill="1" applyBorder="1" applyProtection="1">
      <protection hidden="1"/>
    </xf>
    <xf numFmtId="0" fontId="8" fillId="5" borderId="14" xfId="0" applyFont="1" applyFill="1" applyBorder="1" applyProtection="1"/>
    <xf numFmtId="0" fontId="9" fillId="5" borderId="10" xfId="10" applyFont="1" applyFill="1" applyBorder="1" applyProtection="1"/>
    <xf numFmtId="0" fontId="9" fillId="5" borderId="7" xfId="10" applyFont="1" applyFill="1" applyBorder="1" applyProtection="1"/>
    <xf numFmtId="0" fontId="9" fillId="5" borderId="0" xfId="10" applyFont="1" applyFill="1" applyProtection="1"/>
    <xf numFmtId="0" fontId="9" fillId="5" borderId="0" xfId="10" applyFont="1" applyFill="1" applyProtection="1">
      <protection hidden="1"/>
    </xf>
    <xf numFmtId="44" fontId="8" fillId="5" borderId="0" xfId="0" applyNumberFormat="1" applyFont="1" applyFill="1" applyProtection="1"/>
    <xf numFmtId="0" fontId="9" fillId="0" borderId="0" xfId="10" applyFont="1" applyFill="1" applyAlignment="1" applyProtection="1">
      <alignment wrapText="1"/>
      <protection hidden="1"/>
    </xf>
    <xf numFmtId="0" fontId="8" fillId="0" borderId="1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left" vertical="top"/>
    </xf>
    <xf numFmtId="0" fontId="7" fillId="4" borderId="18" xfId="0" applyFont="1" applyFill="1" applyBorder="1" applyAlignment="1" applyProtection="1">
      <alignment vertical="top" wrapText="1"/>
    </xf>
    <xf numFmtId="0" fontId="8" fillId="0" borderId="1" xfId="3" applyFont="1" applyFill="1" applyBorder="1" applyAlignment="1" applyProtection="1">
      <alignment horizontal="center" vertical="top" wrapText="1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9" fillId="0" borderId="0" xfId="10" applyFont="1" applyFill="1" applyBorder="1" applyAlignment="1" applyProtection="1">
      <alignment horizontal="left"/>
    </xf>
    <xf numFmtId="44" fontId="8" fillId="0" borderId="0" xfId="0" applyNumberFormat="1" applyFont="1" applyFill="1" applyBorder="1" applyAlignment="1" applyProtection="1">
      <alignment vertical="top" wrapText="1"/>
    </xf>
    <xf numFmtId="0" fontId="8" fillId="0" borderId="7" xfId="10" applyFont="1" applyFill="1" applyBorder="1" applyProtection="1">
      <protection hidden="1"/>
    </xf>
    <xf numFmtId="0" fontId="8" fillId="0" borderId="17" xfId="10" applyFont="1" applyFill="1" applyBorder="1" applyProtection="1">
      <protection hidden="1"/>
    </xf>
    <xf numFmtId="0" fontId="8" fillId="0" borderId="7" xfId="1" applyFont="1" applyFill="1" applyBorder="1" applyProtection="1">
      <protection hidden="1"/>
    </xf>
    <xf numFmtId="0" fontId="8" fillId="0" borderId="1" xfId="1" applyFont="1" applyFill="1" applyBorder="1" applyProtection="1">
      <protection hidden="1"/>
    </xf>
    <xf numFmtId="0" fontId="8" fillId="0" borderId="16" xfId="10" applyFont="1" applyFill="1" applyBorder="1" applyProtection="1">
      <protection hidden="1"/>
    </xf>
    <xf numFmtId="0" fontId="8" fillId="0" borderId="17" xfId="1" applyFont="1" applyFill="1" applyBorder="1" applyProtection="1">
      <protection hidden="1"/>
    </xf>
    <xf numFmtId="0" fontId="8" fillId="0" borderId="16" xfId="1" applyFont="1" applyFill="1" applyBorder="1" applyProtection="1">
      <protection hidden="1"/>
    </xf>
    <xf numFmtId="0" fontId="8" fillId="0" borderId="2" xfId="0" applyFont="1" applyBorder="1" applyAlignment="1" applyProtection="1">
      <alignment vertical="top" wrapText="1"/>
    </xf>
    <xf numFmtId="0" fontId="8" fillId="0" borderId="0" xfId="0" applyFont="1" applyAlignment="1" applyProtection="1">
      <alignment wrapText="1"/>
    </xf>
    <xf numFmtId="0" fontId="8" fillId="0" borderId="20" xfId="0" applyFont="1" applyBorder="1" applyAlignment="1" applyProtection="1">
      <alignment horizontal="left" vertical="top" wrapText="1"/>
    </xf>
    <xf numFmtId="1" fontId="8" fillId="0" borderId="20" xfId="0" applyNumberFormat="1" applyFont="1" applyBorder="1" applyAlignment="1" applyProtection="1">
      <alignment vertical="top" wrapText="1"/>
    </xf>
    <xf numFmtId="44" fontId="8" fillId="0" borderId="20" xfId="0" applyNumberFormat="1" applyFont="1" applyBorder="1" applyProtection="1"/>
    <xf numFmtId="0" fontId="9" fillId="0" borderId="17" xfId="10" applyFont="1" applyFill="1" applyBorder="1" applyProtection="1"/>
    <xf numFmtId="0" fontId="8" fillId="0" borderId="17" xfId="0" applyFont="1" applyBorder="1" applyAlignment="1" applyProtection="1">
      <alignment horizontal="left" vertical="top" wrapText="1"/>
    </xf>
    <xf numFmtId="0" fontId="8" fillId="0" borderId="14" xfId="0" applyFont="1" applyBorder="1" applyAlignment="1" applyProtection="1">
      <alignment horizontal="left" vertical="top" wrapText="1"/>
    </xf>
    <xf numFmtId="8" fontId="8" fillId="0" borderId="20" xfId="0" applyNumberFormat="1" applyFont="1" applyBorder="1" applyAlignment="1" applyProtection="1">
      <alignment vertical="top" wrapText="1"/>
    </xf>
    <xf numFmtId="0" fontId="9" fillId="0" borderId="14" xfId="10" applyFont="1" applyFill="1" applyBorder="1" applyAlignment="1" applyProtection="1">
      <alignment horizontal="left"/>
    </xf>
    <xf numFmtId="0" fontId="9" fillId="0" borderId="17" xfId="10" applyFont="1" applyFill="1" applyBorder="1" applyAlignment="1" applyProtection="1">
      <alignment horizontal="left"/>
    </xf>
    <xf numFmtId="44" fontId="8" fillId="0" borderId="20" xfId="0" applyNumberFormat="1" applyFont="1" applyFill="1" applyBorder="1" applyAlignment="1" applyProtection="1">
      <alignment vertical="top" wrapText="1"/>
    </xf>
    <xf numFmtId="8" fontId="8" fillId="5" borderId="20" xfId="0" applyNumberFormat="1" applyFont="1" applyFill="1" applyBorder="1" applyAlignment="1" applyProtection="1">
      <alignment vertical="top" wrapText="1"/>
      <protection locked="0"/>
    </xf>
    <xf numFmtId="44" fontId="8" fillId="0" borderId="20" xfId="0" applyNumberFormat="1" applyFont="1" applyBorder="1" applyAlignment="1" applyProtection="1">
      <alignment vertical="top"/>
      <protection locked="0"/>
    </xf>
    <xf numFmtId="44" fontId="8" fillId="0" borderId="20" xfId="0" applyNumberFormat="1" applyFont="1" applyBorder="1" applyProtection="1">
      <protection locked="0"/>
    </xf>
    <xf numFmtId="44" fontId="8" fillId="0" borderId="20" xfId="0" applyNumberFormat="1" applyFont="1" applyBorder="1" applyAlignment="1" applyProtection="1">
      <protection locked="0"/>
    </xf>
    <xf numFmtId="44" fontId="8" fillId="0" borderId="20" xfId="0" applyNumberFormat="1" applyFont="1" applyBorder="1" applyAlignment="1" applyProtection="1">
      <alignment horizontal="right"/>
      <protection locked="0"/>
    </xf>
    <xf numFmtId="44" fontId="12" fillId="0" borderId="20" xfId="0" applyNumberFormat="1" applyFont="1" applyBorder="1" applyAlignment="1" applyProtection="1">
      <protection locked="0"/>
    </xf>
    <xf numFmtId="44" fontId="12" fillId="0" borderId="20" xfId="0" applyNumberFormat="1" applyFont="1" applyFill="1" applyBorder="1" applyAlignment="1" applyProtection="1">
      <protection locked="0"/>
    </xf>
    <xf numFmtId="44" fontId="8" fillId="0" borderId="20" xfId="0" applyNumberFormat="1" applyFont="1" applyFill="1" applyBorder="1" applyAlignment="1" applyProtection="1">
      <alignment horizontal="center" vertical="top" wrapText="1"/>
      <protection locked="0"/>
    </xf>
    <xf numFmtId="0" fontId="4" fillId="0" borderId="21" xfId="10" applyFont="1" applyFill="1" applyBorder="1" applyAlignment="1" applyProtection="1">
      <alignment wrapText="1"/>
    </xf>
    <xf numFmtId="0" fontId="4" fillId="0" borderId="21" xfId="10" applyFont="1" applyFill="1" applyBorder="1" applyProtection="1"/>
    <xf numFmtId="0" fontId="8" fillId="0" borderId="0" xfId="3" applyFont="1" applyFill="1" applyBorder="1" applyProtection="1">
      <protection locked="0"/>
    </xf>
    <xf numFmtId="4" fontId="8" fillId="0" borderId="0" xfId="3" applyNumberFormat="1" applyFont="1" applyFill="1" applyBorder="1" applyProtection="1">
      <protection locked="0"/>
    </xf>
    <xf numFmtId="0" fontId="8" fillId="0" borderId="0" xfId="3" applyFont="1" applyFill="1" applyBorder="1" applyProtection="1"/>
    <xf numFmtId="44" fontId="8" fillId="0" borderId="0" xfId="3" applyNumberFormat="1" applyFont="1" applyProtection="1"/>
    <xf numFmtId="0" fontId="8" fillId="0" borderId="0" xfId="3" applyFont="1" applyProtection="1"/>
    <xf numFmtId="0" fontId="8" fillId="0" borderId="0" xfId="3" applyFont="1" applyProtection="1">
      <protection locked="0"/>
    </xf>
    <xf numFmtId="4" fontId="8" fillId="0" borderId="0" xfId="3" applyNumberFormat="1" applyFont="1" applyProtection="1">
      <protection locked="0"/>
    </xf>
    <xf numFmtId="0" fontId="8" fillId="0" borderId="0" xfId="3" applyFont="1" applyAlignment="1" applyProtection="1">
      <alignment horizontal="left" vertical="top" wrapText="1"/>
    </xf>
    <xf numFmtId="0" fontId="30" fillId="0" borderId="0" xfId="3" applyFont="1" applyProtection="1"/>
    <xf numFmtId="0" fontId="8" fillId="0" borderId="0" xfId="3" applyFont="1" applyAlignment="1" applyProtection="1">
      <alignment horizontal="right"/>
    </xf>
    <xf numFmtId="1" fontId="8" fillId="0" borderId="20" xfId="3" applyNumberFormat="1" applyFont="1" applyBorder="1" applyAlignment="1" applyProtection="1">
      <alignment vertical="top" wrapText="1"/>
    </xf>
    <xf numFmtId="44" fontId="8" fillId="0" borderId="20" xfId="3" applyNumberFormat="1" applyFont="1" applyBorder="1" applyAlignment="1" applyProtection="1">
      <alignment vertical="top" wrapText="1"/>
    </xf>
    <xf numFmtId="44" fontId="8" fillId="0" borderId="20" xfId="3" applyNumberFormat="1" applyFont="1" applyBorder="1" applyAlignment="1" applyProtection="1">
      <alignment vertical="top" wrapText="1"/>
      <protection locked="0"/>
    </xf>
    <xf numFmtId="164" fontId="7" fillId="0" borderId="0" xfId="3" applyNumberFormat="1" applyFont="1" applyFill="1" applyBorder="1" applyAlignment="1" applyProtection="1">
      <alignment vertical="top" wrapText="1"/>
      <protection locked="0"/>
    </xf>
    <xf numFmtId="44" fontId="7" fillId="4" borderId="1" xfId="3" applyNumberFormat="1" applyFont="1" applyFill="1" applyBorder="1" applyAlignment="1" applyProtection="1">
      <alignment horizontal="center" vertical="top" wrapText="1"/>
      <protection locked="0"/>
    </xf>
    <xf numFmtId="0" fontId="8" fillId="4" borderId="7" xfId="3" applyFont="1" applyFill="1" applyBorder="1" applyAlignment="1" applyProtection="1">
      <alignment horizontal="center" vertical="top" wrapText="1"/>
    </xf>
    <xf numFmtId="0" fontId="7" fillId="4" borderId="21" xfId="3" applyFont="1" applyFill="1" applyBorder="1" applyAlignment="1" applyProtection="1">
      <alignment vertical="top" wrapText="1"/>
    </xf>
    <xf numFmtId="0" fontId="8" fillId="4" borderId="7" xfId="3" applyFont="1" applyFill="1" applyBorder="1" applyAlignment="1" applyProtection="1">
      <alignment vertical="top" wrapText="1"/>
    </xf>
    <xf numFmtId="0" fontId="8" fillId="4" borderId="21" xfId="3" applyFont="1" applyFill="1" applyBorder="1" applyAlignment="1" applyProtection="1">
      <alignment vertical="top" wrapText="1"/>
    </xf>
    <xf numFmtId="0" fontId="9" fillId="0" borderId="21" xfId="10" applyFont="1" applyFill="1" applyBorder="1" applyAlignment="1" applyProtection="1">
      <alignment horizontal="justify" vertical="justify"/>
    </xf>
    <xf numFmtId="44" fontId="8" fillId="4" borderId="20" xfId="3" applyNumberFormat="1" applyFont="1" applyFill="1" applyBorder="1" applyAlignment="1" applyProtection="1">
      <alignment horizontal="right" vertical="top" wrapText="1"/>
      <protection locked="0"/>
    </xf>
    <xf numFmtId="0" fontId="8" fillId="4" borderId="20" xfId="3" applyFont="1" applyFill="1" applyBorder="1" applyAlignment="1" applyProtection="1">
      <alignment horizontal="center" vertical="top" wrapText="1"/>
    </xf>
    <xf numFmtId="0" fontId="7" fillId="4" borderId="1" xfId="3" applyFont="1" applyFill="1" applyBorder="1" applyAlignment="1" applyProtection="1">
      <alignment vertical="top" wrapText="1"/>
    </xf>
    <xf numFmtId="0" fontId="8" fillId="4" borderId="1" xfId="3" applyFont="1" applyFill="1" applyBorder="1" applyAlignment="1" applyProtection="1">
      <alignment vertical="top" wrapText="1"/>
    </xf>
    <xf numFmtId="0" fontId="8" fillId="0" borderId="20" xfId="3" applyFont="1" applyBorder="1" applyAlignment="1" applyProtection="1">
      <alignment horizontal="center" vertical="top" wrapText="1"/>
    </xf>
    <xf numFmtId="0" fontId="8" fillId="0" borderId="20" xfId="3" applyFont="1" applyFill="1" applyBorder="1" applyAlignment="1" applyProtection="1">
      <alignment horizontal="center" vertical="top" wrapText="1"/>
    </xf>
    <xf numFmtId="0" fontId="8" fillId="0" borderId="1" xfId="3" applyFont="1" applyBorder="1" applyAlignment="1" applyProtection="1">
      <alignment horizontal="center" vertical="top" wrapText="1"/>
    </xf>
    <xf numFmtId="0" fontId="7" fillId="4" borderId="20" xfId="3" applyFont="1" applyFill="1" applyBorder="1" applyAlignment="1" applyProtection="1">
      <alignment vertical="center" wrapText="1"/>
    </xf>
    <xf numFmtId="0" fontId="6" fillId="0" borderId="0" xfId="3" applyFont="1" applyFill="1" applyBorder="1" applyProtection="1">
      <protection locked="0"/>
    </xf>
    <xf numFmtId="0" fontId="6" fillId="0" borderId="0" xfId="3" applyFont="1" applyFill="1" applyBorder="1" applyProtection="1"/>
    <xf numFmtId="44" fontId="5" fillId="0" borderId="0" xfId="3" applyNumberFormat="1" applyFont="1" applyBorder="1" applyAlignment="1" applyProtection="1">
      <alignment horizontal="center" vertical="center"/>
    </xf>
    <xf numFmtId="0" fontId="28" fillId="0" borderId="0" xfId="3" applyFont="1" applyFill="1" applyAlignment="1" applyProtection="1">
      <alignment horizontal="left"/>
    </xf>
    <xf numFmtId="0" fontId="9" fillId="0" borderId="20" xfId="10" applyFont="1" applyFill="1" applyBorder="1" applyProtection="1"/>
    <xf numFmtId="0" fontId="9" fillId="0" borderId="20" xfId="10" applyFont="1" applyFill="1" applyBorder="1" applyProtection="1">
      <protection hidden="1"/>
    </xf>
    <xf numFmtId="1" fontId="8" fillId="0" borderId="20" xfId="0" applyNumberFormat="1" applyFont="1" applyBorder="1" applyAlignment="1" applyProtection="1">
      <alignment horizontal="right" vertical="top" wrapText="1"/>
    </xf>
    <xf numFmtId="0" fontId="9" fillId="0" borderId="20" xfId="10" applyFont="1" applyFill="1" applyBorder="1" applyAlignment="1" applyProtection="1">
      <alignment wrapText="1"/>
    </xf>
    <xf numFmtId="44" fontId="8" fillId="0" borderId="20" xfId="0" applyNumberFormat="1" applyFont="1" applyBorder="1" applyAlignment="1" applyProtection="1">
      <alignment wrapText="1"/>
    </xf>
    <xf numFmtId="1" fontId="8" fillId="0" borderId="20" xfId="0" applyNumberFormat="1" applyFont="1" applyBorder="1" applyAlignment="1" applyProtection="1">
      <alignment horizontal="right" wrapText="1"/>
    </xf>
    <xf numFmtId="1" fontId="8" fillId="0" borderId="0" xfId="0" applyNumberFormat="1" applyFont="1" applyBorder="1" applyAlignment="1" applyProtection="1">
      <alignment horizontal="right" vertical="top" wrapText="1"/>
    </xf>
    <xf numFmtId="0" fontId="9" fillId="0" borderId="21" xfId="10" applyFont="1" applyFill="1" applyBorder="1" applyAlignment="1" applyProtection="1">
      <alignment wrapText="1"/>
    </xf>
    <xf numFmtId="0" fontId="8" fillId="0" borderId="21" xfId="10" applyFont="1" applyFill="1" applyBorder="1" applyAlignment="1" applyProtection="1">
      <alignment wrapText="1"/>
    </xf>
    <xf numFmtId="44" fontId="7" fillId="4" borderId="2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top" wrapText="1"/>
    </xf>
    <xf numFmtId="0" fontId="8" fillId="0" borderId="0" xfId="0" applyFont="1" applyAlignment="1" applyProtection="1">
      <alignment horizontal="left" vertical="top" wrapText="1"/>
    </xf>
    <xf numFmtId="0" fontId="8" fillId="0" borderId="8" xfId="0" applyFont="1" applyBorder="1" applyAlignment="1" applyProtection="1">
      <alignment horizontal="left" vertical="top" wrapText="1"/>
    </xf>
    <xf numFmtId="0" fontId="8" fillId="0" borderId="12" xfId="0" applyFont="1" applyFill="1" applyBorder="1" applyAlignment="1" applyProtection="1">
      <alignment horizontal="center" vertical="top" wrapText="1"/>
    </xf>
    <xf numFmtId="0" fontId="8" fillId="0" borderId="18" xfId="0" applyFont="1" applyFill="1" applyBorder="1" applyAlignment="1" applyProtection="1">
      <alignment horizontal="center" vertical="top" wrapText="1"/>
    </xf>
    <xf numFmtId="0" fontId="8" fillId="0" borderId="8" xfId="0" applyFont="1" applyBorder="1" applyAlignment="1" applyProtection="1">
      <alignment horizontal="center" vertical="top" wrapText="1"/>
    </xf>
    <xf numFmtId="0" fontId="8" fillId="0" borderId="19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left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44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top" wrapText="1"/>
    </xf>
    <xf numFmtId="0" fontId="8" fillId="0" borderId="0" xfId="0" applyFont="1" applyAlignment="1" applyProtection="1">
      <alignment horizontal="left" wrapText="1"/>
    </xf>
    <xf numFmtId="0" fontId="9" fillId="0" borderId="8" xfId="10" applyFont="1" applyFill="1" applyBorder="1" applyAlignment="1" applyProtection="1">
      <alignment horizontal="center"/>
    </xf>
    <xf numFmtId="0" fontId="9" fillId="0" borderId="19" xfId="10" applyFont="1" applyFill="1" applyBorder="1" applyAlignment="1" applyProtection="1">
      <alignment horizontal="center"/>
    </xf>
    <xf numFmtId="0" fontId="9" fillId="0" borderId="9" xfId="10" applyFont="1" applyFill="1" applyBorder="1" applyAlignment="1" applyProtection="1">
      <alignment horizontal="center"/>
    </xf>
    <xf numFmtId="0" fontId="8" fillId="0" borderId="21" xfId="0" applyFont="1" applyBorder="1" applyAlignment="1" applyProtection="1">
      <alignment horizontal="left" vertical="top" wrapText="1"/>
    </xf>
    <xf numFmtId="0" fontId="8" fillId="0" borderId="7" xfId="0" applyFont="1" applyBorder="1" applyAlignment="1" applyProtection="1">
      <alignment horizontal="left" vertical="top" wrapText="1"/>
    </xf>
    <xf numFmtId="0" fontId="7" fillId="4" borderId="8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top" wrapText="1"/>
    </xf>
    <xf numFmtId="0" fontId="5" fillId="4" borderId="21" xfId="0" applyFont="1" applyFill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horizontal="center" vertical="top" wrapText="1"/>
    </xf>
    <xf numFmtId="0" fontId="8" fillId="0" borderId="19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left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44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left" vertical="center" wrapText="1"/>
    </xf>
    <xf numFmtId="0" fontId="5" fillId="4" borderId="1" xfId="0" applyFont="1" applyFill="1" applyBorder="1" applyAlignment="1" applyProtection="1">
      <alignment horizontal="left" vertical="center" wrapText="1"/>
    </xf>
    <xf numFmtId="0" fontId="9" fillId="0" borderId="3" xfId="10" applyFont="1" applyFill="1" applyBorder="1" applyAlignment="1" applyProtection="1">
      <alignment horizontal="left"/>
    </xf>
    <xf numFmtId="0" fontId="9" fillId="0" borderId="1" xfId="10" applyFont="1" applyFill="1" applyBorder="1" applyAlignment="1" applyProtection="1">
      <alignment horizontal="left"/>
    </xf>
    <xf numFmtId="44" fontId="7" fillId="4" borderId="2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top" wrapText="1"/>
    </xf>
    <xf numFmtId="0" fontId="8" fillId="0" borderId="0" xfId="0" applyFont="1" applyAlignment="1" applyProtection="1">
      <alignment horizontal="left" vertical="top" wrapText="1"/>
    </xf>
    <xf numFmtId="0" fontId="8" fillId="0" borderId="8" xfId="0" applyFont="1" applyBorder="1" applyAlignment="1" applyProtection="1">
      <alignment horizontal="left" vertical="top" wrapText="1"/>
    </xf>
    <xf numFmtId="0" fontId="8" fillId="0" borderId="12" xfId="0" applyFont="1" applyFill="1" applyBorder="1" applyAlignment="1" applyProtection="1">
      <alignment horizontal="center" vertical="top" wrapText="1"/>
    </xf>
    <xf numFmtId="0" fontId="8" fillId="0" borderId="18" xfId="0" applyFont="1" applyFill="1" applyBorder="1" applyAlignment="1" applyProtection="1">
      <alignment horizontal="center" vertical="top" wrapText="1"/>
    </xf>
    <xf numFmtId="0" fontId="8" fillId="0" borderId="13" xfId="0" applyFont="1" applyBorder="1" applyAlignment="1" applyProtection="1">
      <alignment horizontal="center" vertical="top" wrapText="1"/>
    </xf>
    <xf numFmtId="0" fontId="8" fillId="0" borderId="0" xfId="0" applyFont="1" applyAlignment="1" applyProtection="1">
      <alignment horizontal="left" wrapText="1"/>
    </xf>
    <xf numFmtId="0" fontId="9" fillId="0" borderId="8" xfId="10" applyFont="1" applyFill="1" applyBorder="1" applyAlignment="1" applyProtection="1">
      <alignment horizontal="center"/>
    </xf>
    <xf numFmtId="0" fontId="9" fillId="0" borderId="9" xfId="10" applyFont="1" applyFill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 vertical="top" wrapText="1"/>
    </xf>
    <xf numFmtId="0" fontId="8" fillId="0" borderId="8" xfId="0" applyFont="1" applyFill="1" applyBorder="1" applyAlignment="1" applyProtection="1">
      <alignment horizontal="left" vertical="top" wrapText="1"/>
    </xf>
    <xf numFmtId="0" fontId="8" fillId="0" borderId="19" xfId="0" applyFont="1" applyFill="1" applyBorder="1" applyAlignment="1" applyProtection="1">
      <alignment horizontal="left" vertical="top" wrapText="1"/>
    </xf>
    <xf numFmtId="0" fontId="8" fillId="0" borderId="16" xfId="0" applyFont="1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center" vertical="top" wrapText="1"/>
    </xf>
    <xf numFmtId="0" fontId="8" fillId="0" borderId="8" xfId="3" applyFont="1" applyBorder="1" applyAlignment="1" applyProtection="1">
      <alignment horizontal="left" vertical="top" wrapText="1"/>
    </xf>
    <xf numFmtId="0" fontId="9" fillId="0" borderId="21" xfId="10" applyFont="1" applyFill="1" applyBorder="1" applyAlignment="1" applyProtection="1">
      <alignment horizontal="left"/>
    </xf>
    <xf numFmtId="0" fontId="9" fillId="0" borderId="7" xfId="10" applyFont="1" applyFill="1" applyBorder="1" applyAlignment="1" applyProtection="1">
      <alignment horizontal="left"/>
    </xf>
    <xf numFmtId="49" fontId="10" fillId="0" borderId="8" xfId="0" applyNumberFormat="1" applyFont="1" applyFill="1" applyBorder="1" applyAlignment="1" applyProtection="1">
      <alignment horizontal="center" vertical="center"/>
    </xf>
    <xf numFmtId="49" fontId="10" fillId="0" borderId="19" xfId="0" applyNumberFormat="1" applyFont="1" applyFill="1" applyBorder="1" applyAlignment="1" applyProtection="1">
      <alignment horizontal="center" vertical="center"/>
    </xf>
    <xf numFmtId="49" fontId="10" fillId="0" borderId="9" xfId="0" applyNumberFormat="1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 vertical="top"/>
    </xf>
    <xf numFmtId="0" fontId="1" fillId="0" borderId="19" xfId="0" applyFont="1" applyBorder="1" applyProtection="1"/>
    <xf numFmtId="0" fontId="1" fillId="0" borderId="13" xfId="0" applyFont="1" applyBorder="1" applyProtection="1"/>
    <xf numFmtId="0" fontId="8" fillId="0" borderId="8" xfId="0" applyFont="1" applyFill="1" applyBorder="1" applyAlignment="1" applyProtection="1">
      <alignment horizontal="center" vertical="top" wrapText="1"/>
    </xf>
    <xf numFmtId="0" fontId="8" fillId="0" borderId="19" xfId="0" applyFont="1" applyFill="1" applyBorder="1" applyAlignment="1" applyProtection="1">
      <alignment horizontal="center" vertical="top" wrapText="1"/>
    </xf>
    <xf numFmtId="0" fontId="8" fillId="0" borderId="11" xfId="0" applyFont="1" applyFill="1" applyBorder="1" applyAlignment="1" applyProtection="1">
      <alignment horizontal="center" vertical="top" wrapText="1"/>
    </xf>
    <xf numFmtId="0" fontId="8" fillId="0" borderId="13" xfId="0" applyFont="1" applyFill="1" applyBorder="1" applyAlignment="1" applyProtection="1">
      <alignment horizontal="center" vertical="top" wrapText="1"/>
    </xf>
    <xf numFmtId="0" fontId="8" fillId="0" borderId="12" xfId="0" applyFont="1" applyBorder="1" applyAlignment="1" applyProtection="1">
      <alignment horizontal="center" vertical="top" wrapText="1"/>
    </xf>
    <xf numFmtId="0" fontId="8" fillId="0" borderId="18" xfId="0" applyFont="1" applyBorder="1" applyAlignment="1" applyProtection="1">
      <alignment horizontal="center" vertical="top" wrapText="1"/>
    </xf>
    <xf numFmtId="0" fontId="8" fillId="5" borderId="12" xfId="0" applyFont="1" applyFill="1" applyBorder="1" applyAlignment="1" applyProtection="1">
      <alignment horizontal="center"/>
    </xf>
    <xf numFmtId="0" fontId="8" fillId="5" borderId="18" xfId="0" applyFont="1" applyFill="1" applyBorder="1" applyAlignment="1" applyProtection="1">
      <alignment horizontal="center"/>
    </xf>
    <xf numFmtId="0" fontId="7" fillId="4" borderId="9" xfId="0" applyFont="1" applyFill="1" applyBorder="1" applyAlignment="1" applyProtection="1">
      <alignment horizontal="center" vertical="center" wrapText="1"/>
    </xf>
    <xf numFmtId="44" fontId="7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10" applyFont="1" applyFill="1" applyBorder="1" applyAlignment="1" applyProtection="1">
      <alignment horizontal="left" wrapText="1"/>
    </xf>
    <xf numFmtId="0" fontId="9" fillId="0" borderId="1" xfId="10" applyFont="1" applyFill="1" applyBorder="1" applyAlignment="1" applyProtection="1">
      <alignment horizontal="left" wrapText="1"/>
    </xf>
    <xf numFmtId="0" fontId="8" fillId="0" borderId="2" xfId="0" applyFont="1" applyBorder="1" applyAlignment="1" applyProtection="1">
      <alignment horizontal="center" vertical="top" wrapText="1"/>
    </xf>
    <xf numFmtId="44" fontId="7" fillId="4" borderId="0" xfId="0" applyNumberFormat="1" applyFont="1" applyFill="1" applyBorder="1" applyAlignment="1" applyProtection="1">
      <alignment horizontal="center" vertical="center" wrapText="1"/>
    </xf>
    <xf numFmtId="44" fontId="8" fillId="0" borderId="0" xfId="0" applyNumberFormat="1" applyFont="1" applyBorder="1" applyAlignment="1" applyProtection="1">
      <alignment vertical="top" wrapText="1"/>
      <protection locked="0"/>
    </xf>
    <xf numFmtId="4" fontId="8" fillId="0" borderId="0" xfId="0" applyNumberFormat="1" applyFont="1" applyBorder="1" applyProtection="1">
      <protection locked="0"/>
    </xf>
    <xf numFmtId="0" fontId="8" fillId="4" borderId="20" xfId="0" applyFont="1" applyFill="1" applyBorder="1" applyAlignment="1" applyProtection="1">
      <alignment horizontal="center" vertical="top" wrapText="1"/>
    </xf>
    <xf numFmtId="0" fontId="9" fillId="0" borderId="20" xfId="10" applyFont="1" applyFill="1" applyBorder="1" applyAlignment="1" applyProtection="1">
      <alignment horizontal="center"/>
      <protection hidden="1"/>
    </xf>
    <xf numFmtId="44" fontId="0" fillId="0" borderId="0" xfId="11" applyFont="1"/>
    <xf numFmtId="44" fontId="8" fillId="0" borderId="0" xfId="0" applyNumberFormat="1" applyFont="1" applyFill="1" applyBorder="1" applyAlignment="1" applyProtection="1">
      <alignment vertical="top" wrapText="1"/>
      <protection locked="0"/>
    </xf>
    <xf numFmtId="0" fontId="7" fillId="4" borderId="20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top" wrapText="1"/>
    </xf>
    <xf numFmtId="44" fontId="8" fillId="4" borderId="0" xfId="0" applyNumberFormat="1" applyFont="1" applyFill="1" applyBorder="1" applyAlignment="1" applyProtection="1">
      <alignment horizontal="right" vertical="top" wrapText="1"/>
      <protection locked="0"/>
    </xf>
    <xf numFmtId="8" fontId="8" fillId="0" borderId="0" xfId="0" applyNumberFormat="1" applyFont="1" applyBorder="1" applyAlignment="1" applyProtection="1">
      <alignment vertical="top" wrapText="1"/>
      <protection locked="0"/>
    </xf>
    <xf numFmtId="0" fontId="7" fillId="4" borderId="20" xfId="0" applyFont="1" applyFill="1" applyBorder="1" applyAlignment="1" applyProtection="1">
      <alignment horizontal="center" vertical="center" wrapText="1"/>
      <protection locked="0"/>
    </xf>
    <xf numFmtId="0" fontId="8" fillId="4" borderId="20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 applyProtection="1">
      <alignment horizontal="center" vertical="top" wrapText="1"/>
      <protection locked="0"/>
    </xf>
    <xf numFmtId="44" fontId="8" fillId="0" borderId="2" xfId="1" applyNumberFormat="1" applyFont="1" applyFill="1" applyBorder="1" applyAlignment="1" applyProtection="1">
      <alignment vertical="top"/>
    </xf>
    <xf numFmtId="44" fontId="8" fillId="4" borderId="2" xfId="0" applyNumberFormat="1" applyFont="1" applyFill="1" applyBorder="1" applyAlignment="1" applyProtection="1">
      <alignment vertical="top" wrapText="1"/>
    </xf>
    <xf numFmtId="44" fontId="8" fillId="4" borderId="2" xfId="0" applyNumberFormat="1" applyFont="1" applyFill="1" applyBorder="1" applyAlignment="1" applyProtection="1">
      <alignment horizontal="right" vertical="top" wrapText="1"/>
    </xf>
    <xf numFmtId="44" fontId="7" fillId="4" borderId="1" xfId="0" applyNumberFormat="1" applyFont="1" applyFill="1" applyBorder="1" applyAlignment="1" applyProtection="1">
      <alignment vertical="top" wrapText="1"/>
    </xf>
    <xf numFmtId="44" fontId="8" fillId="0" borderId="1" xfId="0" applyNumberFormat="1" applyFont="1" applyFill="1" applyBorder="1" applyProtection="1"/>
    <xf numFmtId="44" fontId="8" fillId="0" borderId="10" xfId="0" applyNumberFormat="1" applyFont="1" applyFill="1" applyBorder="1" applyProtection="1"/>
    <xf numFmtId="44" fontId="8" fillId="0" borderId="9" xfId="1" applyNumberFormat="1" applyFont="1" applyFill="1" applyBorder="1" applyProtection="1"/>
    <xf numFmtId="44" fontId="8" fillId="0" borderId="8" xfId="1" applyNumberFormat="1" applyFont="1" applyFill="1" applyBorder="1" applyProtection="1"/>
    <xf numFmtId="0" fontId="7" fillId="4" borderId="20" xfId="0" applyFont="1" applyFill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center" vertical="center" wrapText="1"/>
    </xf>
    <xf numFmtId="44" fontId="7" fillId="4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top" wrapText="1"/>
    </xf>
    <xf numFmtId="0" fontId="9" fillId="0" borderId="1" xfId="10" applyFont="1" applyFill="1" applyBorder="1" applyAlignment="1" applyProtection="1">
      <alignment horizontal="left" wrapText="1"/>
    </xf>
    <xf numFmtId="0" fontId="8" fillId="0" borderId="2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left" vertical="center" wrapText="1"/>
    </xf>
    <xf numFmtId="44" fontId="7" fillId="4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top" wrapText="1"/>
    </xf>
    <xf numFmtId="44" fontId="8" fillId="0" borderId="0" xfId="0" applyNumberFormat="1" applyFont="1" applyBorder="1" applyAlignment="1" applyProtection="1">
      <alignment vertical="center" wrapText="1"/>
      <protection locked="0"/>
    </xf>
    <xf numFmtId="44" fontId="7" fillId="4" borderId="0" xfId="0" applyNumberFormat="1" applyFont="1" applyFill="1" applyBorder="1" applyAlignment="1" applyProtection="1">
      <alignment vertical="center" wrapText="1"/>
    </xf>
    <xf numFmtId="0" fontId="5" fillId="4" borderId="3" xfId="0" applyFont="1" applyFill="1" applyBorder="1" applyAlignment="1" applyProtection="1">
      <alignment vertical="center" wrapText="1"/>
    </xf>
    <xf numFmtId="0" fontId="5" fillId="4" borderId="1" xfId="0" applyFont="1" applyFill="1" applyBorder="1" applyAlignment="1" applyProtection="1">
      <alignment vertical="center" wrapText="1"/>
    </xf>
    <xf numFmtId="0" fontId="7" fillId="4" borderId="9" xfId="0" applyFont="1" applyFill="1" applyBorder="1" applyAlignment="1" applyProtection="1">
      <alignment vertical="center" wrapText="1"/>
    </xf>
    <xf numFmtId="44" fontId="7" fillId="4" borderId="9" xfId="0" applyNumberFormat="1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vertical="top" wrapText="1"/>
    </xf>
    <xf numFmtId="0" fontId="8" fillId="0" borderId="11" xfId="0" applyFont="1" applyFill="1" applyBorder="1" applyAlignment="1" applyProtection="1">
      <alignment vertical="top" wrapText="1"/>
    </xf>
    <xf numFmtId="0" fontId="8" fillId="0" borderId="19" xfId="0" applyFont="1" applyFill="1" applyBorder="1" applyAlignment="1" applyProtection="1">
      <alignment vertical="top" wrapText="1"/>
    </xf>
    <xf numFmtId="0" fontId="8" fillId="0" borderId="8" xfId="0" applyFont="1" applyBorder="1" applyAlignment="1" applyProtection="1"/>
    <xf numFmtId="0" fontId="9" fillId="0" borderId="8" xfId="10" applyFont="1" applyFill="1" applyBorder="1" applyAlignment="1" applyProtection="1"/>
    <xf numFmtId="0" fontId="8" fillId="0" borderId="9" xfId="0" applyFont="1" applyBorder="1" applyAlignment="1" applyProtection="1"/>
    <xf numFmtId="0" fontId="9" fillId="0" borderId="9" xfId="10" applyFont="1" applyFill="1" applyBorder="1" applyAlignment="1" applyProtection="1"/>
    <xf numFmtId="0" fontId="9" fillId="0" borderId="20" xfId="10" applyFont="1" applyFill="1" applyBorder="1" applyAlignment="1" applyProtection="1">
      <alignment horizontal="center" vertical="top"/>
      <protection hidden="1"/>
    </xf>
    <xf numFmtId="0" fontId="7" fillId="4" borderId="20" xfId="0" applyFont="1" applyFill="1" applyBorder="1" applyAlignment="1" applyProtection="1">
      <alignment vertical="center" wrapText="1"/>
    </xf>
    <xf numFmtId="0" fontId="9" fillId="5" borderId="1" xfId="10" applyFont="1" applyFill="1" applyBorder="1" applyAlignment="1" applyProtection="1">
      <alignment vertical="top" wrapText="1"/>
    </xf>
    <xf numFmtId="0" fontId="32" fillId="4" borderId="3" xfId="0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44" fontId="7" fillId="4" borderId="2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top" wrapText="1"/>
    </xf>
    <xf numFmtId="0" fontId="8" fillId="0" borderId="9" xfId="0" applyFont="1" applyBorder="1" applyAlignment="1" applyProtection="1">
      <alignment horizontal="center" vertical="top" wrapText="1"/>
    </xf>
    <xf numFmtId="0" fontId="8" fillId="0" borderId="8" xfId="0" applyFont="1" applyBorder="1" applyAlignment="1" applyProtection="1">
      <alignment horizontal="left" vertical="top" wrapText="1"/>
    </xf>
    <xf numFmtId="0" fontId="8" fillId="0" borderId="9" xfId="0" applyFont="1" applyBorder="1" applyAlignment="1" applyProtection="1">
      <alignment horizontal="left" vertical="top" wrapText="1"/>
    </xf>
    <xf numFmtId="0" fontId="8" fillId="0" borderId="10" xfId="0" applyFont="1" applyFill="1" applyBorder="1" applyAlignment="1" applyProtection="1">
      <alignment horizontal="center" vertical="top" wrapText="1"/>
    </xf>
    <xf numFmtId="0" fontId="8" fillId="0" borderId="8" xfId="0" applyFont="1" applyFill="1" applyBorder="1" applyAlignment="1" applyProtection="1">
      <alignment horizontal="center" vertical="top" wrapText="1"/>
    </xf>
    <xf numFmtId="0" fontId="9" fillId="0" borderId="9" xfId="10" applyFont="1" applyFill="1" applyBorder="1" applyAlignment="1" applyProtection="1">
      <alignment horizontal="center"/>
    </xf>
    <xf numFmtId="0" fontId="9" fillId="0" borderId="3" xfId="10" applyFont="1" applyFill="1" applyBorder="1" applyAlignment="1" applyProtection="1">
      <alignment horizontal="left" wrapText="1"/>
    </xf>
    <xf numFmtId="0" fontId="9" fillId="0" borderId="1" xfId="10" applyFont="1" applyFill="1" applyBorder="1" applyAlignment="1" applyProtection="1">
      <alignment horizontal="left" wrapText="1"/>
    </xf>
    <xf numFmtId="0" fontId="8" fillId="0" borderId="13" xfId="0" applyFont="1" applyFill="1" applyBorder="1" applyAlignment="1" applyProtection="1">
      <alignment horizontal="center" vertical="top" wrapText="1"/>
    </xf>
    <xf numFmtId="0" fontId="8" fillId="0" borderId="14" xfId="0" applyFont="1" applyFill="1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center"/>
    </xf>
    <xf numFmtId="0" fontId="8" fillId="0" borderId="19" xfId="0" applyFont="1" applyBorder="1" applyAlignment="1" applyProtection="1">
      <alignment horizontal="left" vertical="top" wrapText="1"/>
    </xf>
    <xf numFmtId="0" fontId="8" fillId="0" borderId="2" xfId="0" applyFont="1" applyBorder="1" applyAlignment="1" applyProtection="1">
      <alignment horizontal="center" vertical="top" wrapText="1"/>
    </xf>
    <xf numFmtId="0" fontId="8" fillId="0" borderId="12" xfId="0" applyFont="1" applyBorder="1" applyAlignment="1" applyProtection="1">
      <alignment horizontal="center" vertical="top" wrapText="1"/>
    </xf>
    <xf numFmtId="0" fontId="8" fillId="0" borderId="18" xfId="0" applyFont="1" applyBorder="1" applyAlignment="1" applyProtection="1">
      <alignment horizontal="center" vertical="top" wrapText="1"/>
    </xf>
    <xf numFmtId="0" fontId="8" fillId="0" borderId="10" xfId="0" applyFont="1" applyBorder="1" applyAlignment="1" applyProtection="1">
      <alignment horizontal="center" vertical="top" wrapText="1"/>
    </xf>
    <xf numFmtId="0" fontId="8" fillId="0" borderId="20" xfId="0" applyFont="1" applyBorder="1" applyAlignment="1" applyProtection="1">
      <alignment horizontal="center" vertical="top" wrapText="1"/>
    </xf>
    <xf numFmtId="0" fontId="8" fillId="0" borderId="8" xfId="3" applyFont="1" applyFill="1" applyBorder="1" applyAlignment="1" applyProtection="1">
      <alignment horizontal="left" vertical="top" wrapText="1"/>
    </xf>
    <xf numFmtId="0" fontId="8" fillId="0" borderId="19" xfId="3" applyFont="1" applyFill="1" applyBorder="1" applyAlignment="1" applyProtection="1">
      <alignment horizontal="left" vertical="top" wrapText="1"/>
    </xf>
    <xf numFmtId="0" fontId="5" fillId="0" borderId="0" xfId="3" applyFont="1" applyBorder="1" applyAlignment="1" applyProtection="1">
      <alignment horizontal="center" vertical="center" wrapText="1"/>
    </xf>
    <xf numFmtId="0" fontId="5" fillId="0" borderId="0" xfId="3" applyFont="1" applyBorder="1" applyAlignment="1" applyProtection="1">
      <alignment horizontal="center" vertical="center"/>
    </xf>
    <xf numFmtId="0" fontId="7" fillId="4" borderId="20" xfId="3" applyFont="1" applyFill="1" applyBorder="1" applyAlignment="1" applyProtection="1">
      <alignment horizontal="left" vertical="center" wrapText="1"/>
    </xf>
    <xf numFmtId="0" fontId="9" fillId="0" borderId="21" xfId="10" applyFont="1" applyFill="1" applyBorder="1" applyAlignment="1" applyProtection="1">
      <alignment horizontal="left" wrapText="1"/>
    </xf>
    <xf numFmtId="0" fontId="8" fillId="0" borderId="20" xfId="3" applyFont="1" applyFill="1" applyBorder="1" applyAlignment="1" applyProtection="1">
      <alignment horizontal="left" vertical="top" wrapText="1"/>
    </xf>
    <xf numFmtId="0" fontId="7" fillId="4" borderId="20" xfId="0" applyFont="1" applyFill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left" vertical="top" wrapText="1"/>
    </xf>
    <xf numFmtId="0" fontId="12" fillId="5" borderId="3" xfId="10" applyFont="1" applyFill="1" applyBorder="1" applyAlignment="1" applyProtection="1">
      <alignment horizontal="left"/>
    </xf>
    <xf numFmtId="0" fontId="12" fillId="5" borderId="1" xfId="10" applyFont="1" applyFill="1" applyBorder="1" applyAlignment="1" applyProtection="1">
      <alignment horizontal="left"/>
    </xf>
    <xf numFmtId="0" fontId="9" fillId="0" borderId="3" xfId="10" applyFont="1" applyFill="1" applyBorder="1" applyAlignment="1" applyProtection="1"/>
    <xf numFmtId="0" fontId="1" fillId="0" borderId="1" xfId="0" applyFont="1" applyFill="1" applyBorder="1" applyAlignment="1" applyProtection="1"/>
    <xf numFmtId="44" fontId="8" fillId="4" borderId="0" xfId="0" applyNumberFormat="1" applyFont="1" applyFill="1" applyBorder="1" applyAlignment="1" applyProtection="1">
      <alignment vertical="top" wrapText="1"/>
      <protection locked="0"/>
    </xf>
    <xf numFmtId="44" fontId="7" fillId="4" borderId="2" xfId="0" applyNumberFormat="1" applyFont="1" applyFill="1" applyBorder="1" applyAlignment="1" applyProtection="1">
      <alignment vertical="center" wrapText="1"/>
      <protection locked="0"/>
    </xf>
    <xf numFmtId="0" fontId="5" fillId="4" borderId="12" xfId="0" applyFont="1" applyFill="1" applyBorder="1" applyAlignment="1" applyProtection="1">
      <alignment vertical="center" wrapText="1"/>
    </xf>
    <xf numFmtId="0" fontId="8" fillId="0" borderId="16" xfId="0" applyFont="1" applyFill="1" applyBorder="1" applyAlignment="1" applyProtection="1">
      <alignment vertical="top" wrapText="1"/>
    </xf>
    <xf numFmtId="0" fontId="8" fillId="0" borderId="12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vertical="top" wrapText="1"/>
    </xf>
    <xf numFmtId="0" fontId="8" fillId="0" borderId="18" xfId="0" applyFont="1" applyFill="1" applyBorder="1" applyAlignment="1" applyProtection="1">
      <alignment vertical="top" wrapText="1"/>
    </xf>
    <xf numFmtId="0" fontId="8" fillId="0" borderId="2" xfId="0" applyFont="1" applyBorder="1" applyAlignment="1" applyProtection="1"/>
    <xf numFmtId="0" fontId="9" fillId="0" borderId="10" xfId="10" applyFont="1" applyFill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vertical="top" wrapText="1"/>
    </xf>
    <xf numFmtId="0" fontId="8" fillId="0" borderId="9" xfId="0" applyFont="1" applyFill="1" applyBorder="1" applyAlignment="1" applyProtection="1">
      <alignment vertical="top" wrapText="1"/>
    </xf>
    <xf numFmtId="0" fontId="9" fillId="0" borderId="19" xfId="10" applyFont="1" applyFill="1" applyBorder="1" applyAlignment="1" applyProtection="1"/>
    <xf numFmtId="0" fontId="9" fillId="0" borderId="3" xfId="1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top" wrapText="1"/>
    </xf>
    <xf numFmtId="0" fontId="8" fillId="0" borderId="12" xfId="0" applyFont="1" applyBorder="1" applyAlignment="1" applyProtection="1"/>
    <xf numFmtId="0" fontId="12" fillId="0" borderId="3" xfId="10" applyFont="1" applyFill="1" applyBorder="1" applyAlignment="1" applyProtection="1"/>
    <xf numFmtId="0" fontId="12" fillId="0" borderId="1" xfId="10" applyFont="1" applyFill="1" applyBorder="1" applyAlignment="1" applyProtection="1"/>
    <xf numFmtId="0" fontId="8" fillId="0" borderId="18" xfId="0" applyFont="1" applyBorder="1" applyAlignment="1" applyProtection="1"/>
    <xf numFmtId="0" fontId="8" fillId="0" borderId="0" xfId="0" applyFont="1" applyBorder="1" applyAlignment="1" applyProtection="1"/>
    <xf numFmtId="44" fontId="12" fillId="0" borderId="8" xfId="0" applyNumberFormat="1" applyFont="1" applyBorder="1" applyAlignment="1" applyProtection="1">
      <alignment vertical="top"/>
      <protection locked="0"/>
    </xf>
    <xf numFmtId="44" fontId="12" fillId="0" borderId="20" xfId="0" applyNumberFormat="1" applyFont="1" applyBorder="1" applyAlignment="1" applyProtection="1">
      <alignment vertical="top"/>
      <protection locked="0"/>
    </xf>
    <xf numFmtId="44" fontId="12" fillId="0" borderId="9" xfId="0" applyNumberFormat="1" applyFont="1" applyBorder="1" applyAlignment="1" applyProtection="1">
      <alignment vertical="top"/>
      <protection locked="0"/>
    </xf>
    <xf numFmtId="0" fontId="8" fillId="0" borderId="10" xfId="0" applyFont="1" applyBorder="1" applyAlignment="1" applyProtection="1"/>
    <xf numFmtId="0" fontId="12" fillId="0" borderId="12" xfId="10" applyFont="1" applyFill="1" applyBorder="1" applyAlignment="1" applyProtection="1">
      <alignment horizontal="left" vertical="justify"/>
    </xf>
    <xf numFmtId="44" fontId="8" fillId="0" borderId="0" xfId="0" applyNumberFormat="1" applyFont="1" applyFill="1" applyBorder="1" applyAlignment="1" applyProtection="1">
      <alignment horizontal="center" vertical="top" wrapText="1"/>
      <protection locked="0"/>
    </xf>
    <xf numFmtId="0" fontId="8" fillId="0" borderId="3" xfId="0" applyFont="1" applyFill="1" applyBorder="1" applyAlignment="1" applyProtection="1">
      <alignment vertical="top" wrapText="1"/>
    </xf>
    <xf numFmtId="4" fontId="8" fillId="0" borderId="0" xfId="0" applyNumberFormat="1" applyFont="1" applyFill="1" applyBorder="1" applyAlignment="1" applyProtection="1">
      <alignment wrapText="1"/>
      <protection locked="0"/>
    </xf>
    <xf numFmtId="0" fontId="8" fillId="5" borderId="3" xfId="0" applyFont="1" applyFill="1" applyBorder="1" applyAlignment="1" applyProtection="1">
      <alignment vertical="top" wrapText="1"/>
    </xf>
    <xf numFmtId="0" fontId="8" fillId="5" borderId="1" xfId="0" applyFont="1" applyFill="1" applyBorder="1" applyAlignment="1" applyProtection="1">
      <alignment vertical="top" wrapText="1"/>
    </xf>
    <xf numFmtId="49" fontId="10" fillId="0" borderId="2" xfId="0" applyNumberFormat="1" applyFont="1" applyBorder="1" applyAlignment="1" applyProtection="1">
      <alignment vertical="center"/>
    </xf>
    <xf numFmtId="0" fontId="9" fillId="0" borderId="1" xfId="10" applyFont="1" applyFill="1" applyBorder="1" applyAlignment="1" applyProtection="1"/>
    <xf numFmtId="0" fontId="8" fillId="0" borderId="18" xfId="0" applyFont="1" applyBorder="1" applyAlignment="1" applyProtection="1">
      <alignment vertical="top" wrapText="1"/>
    </xf>
    <xf numFmtId="0" fontId="8" fillId="0" borderId="20" xfId="0" applyFont="1" applyBorder="1" applyAlignment="1" applyProtection="1"/>
    <xf numFmtId="0" fontId="9" fillId="0" borderId="20" xfId="10" applyFont="1" applyFill="1" applyBorder="1" applyAlignment="1" applyProtection="1"/>
    <xf numFmtId="0" fontId="8" fillId="0" borderId="20" xfId="0" applyFont="1" applyBorder="1" applyAlignment="1" applyProtection="1">
      <alignment vertical="top" wrapText="1"/>
    </xf>
    <xf numFmtId="0" fontId="9" fillId="0" borderId="3" xfId="10" applyFont="1" applyFill="1" applyBorder="1" applyAlignment="1" applyProtection="1">
      <alignment vertical="center" wrapText="1"/>
    </xf>
    <xf numFmtId="0" fontId="9" fillId="0" borderId="1" xfId="10" applyFont="1" applyFill="1" applyBorder="1" applyAlignment="1" applyProtection="1">
      <alignment vertical="center" wrapText="1"/>
    </xf>
    <xf numFmtId="0" fontId="9" fillId="0" borderId="3" xfId="10" applyFont="1" applyFill="1" applyBorder="1" applyAlignment="1" applyProtection="1">
      <alignment vertical="top" wrapText="1"/>
    </xf>
    <xf numFmtId="0" fontId="9" fillId="0" borderId="1" xfId="10" applyFont="1" applyFill="1" applyBorder="1" applyAlignment="1" applyProtection="1">
      <alignment vertical="top" wrapText="1"/>
    </xf>
    <xf numFmtId="8" fontId="8" fillId="0" borderId="0" xfId="0" applyNumberFormat="1" applyFont="1" applyBorder="1" applyAlignment="1" applyProtection="1">
      <alignment vertical="center" wrapText="1"/>
      <protection locked="0"/>
    </xf>
    <xf numFmtId="0" fontId="5" fillId="4" borderId="21" xfId="0" applyFont="1" applyFill="1" applyBorder="1" applyAlignment="1" applyProtection="1">
      <alignment vertical="center" wrapText="1"/>
    </xf>
    <xf numFmtId="0" fontId="8" fillId="0" borderId="19" xfId="0" applyFont="1" applyBorder="1" applyAlignment="1" applyProtection="1"/>
    <xf numFmtId="0" fontId="5" fillId="4" borderId="11" xfId="0" applyFont="1" applyFill="1" applyBorder="1" applyAlignment="1" applyProtection="1">
      <alignment vertical="center" wrapText="1"/>
    </xf>
    <xf numFmtId="0" fontId="8" fillId="4" borderId="14" xfId="0" applyFont="1" applyFill="1" applyBorder="1" applyAlignment="1" applyProtection="1">
      <alignment vertical="top" wrapText="1"/>
    </xf>
    <xf numFmtId="0" fontId="8" fillId="0" borderId="16" xfId="0" applyFont="1" applyBorder="1" applyAlignment="1" applyProtection="1">
      <alignment vertical="top" wrapText="1"/>
    </xf>
    <xf numFmtId="44" fontId="7" fillId="6" borderId="0" xfId="0" applyNumberFormat="1" applyFont="1" applyFill="1" applyBorder="1" applyAlignment="1" applyProtection="1">
      <alignment vertical="center" wrapText="1"/>
    </xf>
    <xf numFmtId="0" fontId="9" fillId="0" borderId="10" xfId="10" applyFont="1" applyFill="1" applyBorder="1" applyProtection="1">
      <protection hidden="1"/>
    </xf>
    <xf numFmtId="0" fontId="8" fillId="0" borderId="19" xfId="10" applyFont="1" applyFill="1" applyBorder="1" applyAlignment="1" applyProtection="1"/>
    <xf numFmtId="0" fontId="12" fillId="5" borderId="1" xfId="10" applyFont="1" applyFill="1" applyBorder="1" applyAlignment="1" applyProtection="1"/>
    <xf numFmtId="0" fontId="9" fillId="0" borderId="12" xfId="10" applyFont="1" applyFill="1" applyBorder="1" applyAlignment="1" applyProtection="1">
      <alignment vertical="center"/>
      <protection hidden="1"/>
    </xf>
    <xf numFmtId="44" fontId="8" fillId="0" borderId="12" xfId="0" applyNumberFormat="1" applyFont="1" applyBorder="1" applyAlignment="1" applyProtection="1">
      <alignment vertical="center"/>
      <protection locked="0"/>
    </xf>
    <xf numFmtId="0" fontId="9" fillId="0" borderId="18" xfId="10" applyFont="1" applyFill="1" applyBorder="1" applyAlignment="1" applyProtection="1">
      <alignment vertical="center"/>
      <protection hidden="1"/>
    </xf>
    <xf numFmtId="44" fontId="8" fillId="0" borderId="18" xfId="0" applyNumberFormat="1" applyFont="1" applyBorder="1" applyAlignment="1" applyProtection="1">
      <alignment vertical="center"/>
      <protection locked="0"/>
    </xf>
    <xf numFmtId="0" fontId="9" fillId="0" borderId="10" xfId="10" applyFont="1" applyFill="1" applyBorder="1" applyAlignment="1" applyProtection="1">
      <alignment vertical="center"/>
      <protection hidden="1"/>
    </xf>
    <xf numFmtId="44" fontId="8" fillId="0" borderId="10" xfId="0" applyNumberFormat="1" applyFont="1" applyBorder="1" applyAlignment="1" applyProtection="1">
      <alignment vertical="center"/>
      <protection locked="0"/>
    </xf>
    <xf numFmtId="0" fontId="9" fillId="0" borderId="18" xfId="10" applyFont="1" applyFill="1" applyBorder="1" applyAlignment="1" applyProtection="1">
      <alignment horizontal="center"/>
      <protection hidden="1"/>
    </xf>
    <xf numFmtId="44" fontId="8" fillId="0" borderId="0" xfId="3" applyNumberFormat="1" applyFont="1" applyBorder="1" applyAlignment="1" applyProtection="1">
      <alignment vertical="top" wrapText="1"/>
    </xf>
    <xf numFmtId="1" fontId="8" fillId="0" borderId="0" xfId="3" applyNumberFormat="1" applyFont="1" applyBorder="1" applyAlignment="1" applyProtection="1">
      <alignment vertical="top" wrapText="1"/>
    </xf>
    <xf numFmtId="44" fontId="8" fillId="0" borderId="0" xfId="3" applyNumberFormat="1" applyFont="1" applyFill="1" applyBorder="1" applyAlignment="1" applyProtection="1">
      <alignment vertical="top" wrapText="1"/>
    </xf>
    <xf numFmtId="1" fontId="8" fillId="0" borderId="0" xfId="3" applyNumberFormat="1" applyFont="1" applyFill="1" applyBorder="1" applyAlignment="1" applyProtection="1">
      <alignment vertical="top" wrapText="1"/>
    </xf>
    <xf numFmtId="44" fontId="7" fillId="4" borderId="20" xfId="3" applyNumberFormat="1" applyFont="1" applyFill="1" applyBorder="1" applyAlignment="1" applyProtection="1">
      <alignment vertical="center" wrapText="1"/>
      <protection locked="0"/>
    </xf>
    <xf numFmtId="44" fontId="7" fillId="4" borderId="0" xfId="3" applyNumberFormat="1" applyFont="1" applyFill="1" applyBorder="1" applyAlignment="1" applyProtection="1">
      <alignment vertical="center" wrapText="1"/>
    </xf>
    <xf numFmtId="0" fontId="5" fillId="4" borderId="21" xfId="3" applyFont="1" applyFill="1" applyBorder="1" applyAlignment="1" applyProtection="1">
      <alignment vertical="center" wrapText="1"/>
    </xf>
    <xf numFmtId="0" fontId="5" fillId="4" borderId="1" xfId="3" applyFont="1" applyFill="1" applyBorder="1" applyAlignment="1" applyProtection="1">
      <alignment vertical="center" wrapText="1"/>
    </xf>
    <xf numFmtId="0" fontId="8" fillId="0" borderId="0" xfId="3" applyFont="1" applyBorder="1" applyAlignment="1" applyProtection="1">
      <alignment vertical="top" wrapText="1"/>
    </xf>
    <xf numFmtId="0" fontId="8" fillId="0" borderId="8" xfId="3" applyFont="1" applyBorder="1" applyAlignment="1" applyProtection="1">
      <alignment vertical="top" wrapText="1"/>
    </xf>
    <xf numFmtId="0" fontId="8" fillId="0" borderId="8" xfId="3" applyFont="1" applyFill="1" applyBorder="1" applyAlignment="1" applyProtection="1">
      <alignment vertical="top" wrapText="1"/>
    </xf>
    <xf numFmtId="0" fontId="8" fillId="0" borderId="19" xfId="3" applyFont="1" applyBorder="1" applyAlignment="1" applyProtection="1">
      <alignment vertical="top" wrapText="1"/>
    </xf>
    <xf numFmtId="0" fontId="8" fillId="0" borderId="13" xfId="3" applyFont="1" applyBorder="1" applyAlignment="1" applyProtection="1">
      <alignment vertical="top" wrapText="1"/>
    </xf>
    <xf numFmtId="0" fontId="8" fillId="0" borderId="13" xfId="3" applyFont="1" applyFill="1" applyBorder="1" applyAlignment="1" applyProtection="1">
      <alignment vertical="top" wrapText="1"/>
    </xf>
    <xf numFmtId="0" fontId="8" fillId="0" borderId="20" xfId="3" applyFont="1" applyFill="1" applyBorder="1" applyAlignment="1" applyProtection="1">
      <alignment vertical="top" wrapText="1"/>
    </xf>
    <xf numFmtId="0" fontId="8" fillId="5" borderId="20" xfId="3" applyFont="1" applyFill="1" applyBorder="1" applyAlignment="1" applyProtection="1">
      <alignment vertical="top" wrapText="1"/>
    </xf>
    <xf numFmtId="0" fontId="8" fillId="0" borderId="8" xfId="3" applyFont="1" applyBorder="1" applyAlignment="1" applyProtection="1"/>
    <xf numFmtId="0" fontId="8" fillId="0" borderId="19" xfId="3" applyFont="1" applyBorder="1" applyAlignment="1" applyProtection="1"/>
    <xf numFmtId="0" fontId="8" fillId="0" borderId="9" xfId="3" applyFont="1" applyBorder="1" applyAlignment="1" applyProtection="1"/>
    <xf numFmtId="0" fontId="9" fillId="0" borderId="21" xfId="10" applyFont="1" applyFill="1" applyBorder="1" applyAlignment="1" applyProtection="1">
      <alignment vertical="justify" wrapText="1"/>
    </xf>
    <xf numFmtId="0" fontId="9" fillId="0" borderId="1" xfId="10" applyFont="1" applyFill="1" applyBorder="1" applyAlignment="1" applyProtection="1">
      <alignment vertical="justify" wrapText="1"/>
    </xf>
    <xf numFmtId="0" fontId="9" fillId="0" borderId="21" xfId="10" applyFont="1" applyFill="1" applyBorder="1" applyAlignment="1" applyProtection="1">
      <alignment vertical="top" wrapText="1"/>
    </xf>
    <xf numFmtId="0" fontId="7" fillId="0" borderId="0" xfId="3" applyFont="1" applyAlignment="1" applyProtection="1">
      <alignment vertical="top" wrapText="1"/>
    </xf>
    <xf numFmtId="0" fontId="5" fillId="0" borderId="0" xfId="0" applyFont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left" vertical="top" wrapText="1"/>
    </xf>
    <xf numFmtId="0" fontId="9" fillId="0" borderId="7" xfId="10" applyFont="1" applyFill="1" applyBorder="1" applyAlignment="1" applyProtection="1">
      <alignment horizontal="left" wrapText="1"/>
    </xf>
    <xf numFmtId="0" fontId="9" fillId="5" borderId="7" xfId="10" applyFont="1" applyFill="1" applyBorder="1" applyAlignment="1" applyProtection="1">
      <alignment vertical="top" wrapText="1"/>
    </xf>
    <xf numFmtId="0" fontId="8" fillId="0" borderId="10" xfId="0" applyFont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/>
    </xf>
    <xf numFmtId="44" fontId="7" fillId="4" borderId="9" xfId="0" applyNumberFormat="1" applyFont="1" applyFill="1" applyBorder="1" applyAlignment="1" applyProtection="1">
      <alignment horizontal="center" vertical="center" wrapText="1"/>
    </xf>
    <xf numFmtId="44" fontId="8" fillId="0" borderId="2" xfId="0" applyNumberFormat="1" applyFont="1" applyFill="1" applyBorder="1" applyAlignment="1" applyProtection="1">
      <alignment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44" fontId="7" fillId="4" borderId="1" xfId="0" applyNumberFormat="1" applyFont="1" applyFill="1" applyBorder="1" applyAlignment="1" applyProtection="1">
      <alignment horizontal="center" vertical="top" wrapText="1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20" xfId="0" applyFont="1" applyFill="1" applyBorder="1" applyAlignment="1" applyProtection="1">
      <alignment horizontal="center" vertical="top" wrapText="1"/>
      <protection locked="0"/>
    </xf>
    <xf numFmtId="4" fontId="6" fillId="0" borderId="0" xfId="0" applyNumberFormat="1" applyFont="1" applyFill="1" applyBorder="1" applyProtection="1"/>
    <xf numFmtId="0" fontId="5" fillId="4" borderId="12" xfId="0" applyFont="1" applyFill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horizontal="left" vertical="top" wrapText="1"/>
    </xf>
    <xf numFmtId="44" fontId="8" fillId="0" borderId="0" xfId="1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Protection="1"/>
    <xf numFmtId="0" fontId="1" fillId="0" borderId="0" xfId="0" applyFont="1" applyFill="1" applyBorder="1" applyProtection="1"/>
    <xf numFmtId="0" fontId="8" fillId="0" borderId="8" xfId="10" applyFont="1" applyFill="1" applyBorder="1" applyAlignment="1" applyProtection="1">
      <alignment horizontal="center"/>
    </xf>
    <xf numFmtId="0" fontId="13" fillId="0" borderId="3" xfId="10" applyFont="1" applyFill="1" applyBorder="1" applyProtection="1"/>
    <xf numFmtId="0" fontId="8" fillId="0" borderId="19" xfId="10" applyFont="1" applyFill="1" applyBorder="1" applyAlignment="1" applyProtection="1">
      <alignment horizontal="center"/>
    </xf>
    <xf numFmtId="0" fontId="7" fillId="0" borderId="14" xfId="0" applyFont="1" applyFill="1" applyBorder="1" applyProtection="1"/>
    <xf numFmtId="0" fontId="8" fillId="0" borderId="14" xfId="1" applyFont="1" applyFill="1" applyBorder="1" applyProtection="1"/>
    <xf numFmtId="44" fontId="8" fillId="0" borderId="20" xfId="1" applyNumberFormat="1" applyFont="1" applyFill="1" applyBorder="1" applyProtection="1"/>
    <xf numFmtId="44" fontId="8" fillId="0" borderId="0" xfId="0" applyNumberFormat="1" applyFont="1" applyFill="1" applyBorder="1" applyProtection="1"/>
    <xf numFmtId="0" fontId="7" fillId="0" borderId="3" xfId="0" applyFont="1" applyFill="1" applyBorder="1" applyProtection="1"/>
    <xf numFmtId="0" fontId="13" fillId="0" borderId="11" xfId="10" applyFont="1" applyFill="1" applyBorder="1" applyProtection="1"/>
    <xf numFmtId="0" fontId="8" fillId="0" borderId="3" xfId="1" applyFont="1" applyFill="1" applyBorder="1" applyProtection="1"/>
    <xf numFmtId="0" fontId="8" fillId="0" borderId="9" xfId="10" applyFont="1" applyFill="1" applyBorder="1" applyAlignment="1" applyProtection="1">
      <alignment horizontal="center"/>
    </xf>
    <xf numFmtId="4" fontId="8" fillId="0" borderId="0" xfId="0" applyNumberFormat="1" applyFont="1" applyProtection="1"/>
    <xf numFmtId="44" fontId="8" fillId="0" borderId="1" xfId="11" applyFont="1" applyBorder="1" applyAlignment="1" applyProtection="1">
      <alignment horizontal="center" vertical="top" wrapText="1"/>
      <protection locked="0"/>
    </xf>
    <xf numFmtId="44" fontId="8" fillId="0" borderId="1" xfId="11" applyFont="1" applyFill="1" applyBorder="1" applyAlignment="1" applyProtection="1">
      <alignment horizontal="center" vertical="top" wrapText="1"/>
      <protection locked="0"/>
    </xf>
    <xf numFmtId="44" fontId="8" fillId="0" borderId="20" xfId="11" applyFont="1" applyFill="1" applyBorder="1" applyAlignment="1" applyProtection="1">
      <alignment horizontal="center" vertical="center"/>
      <protection locked="0"/>
    </xf>
    <xf numFmtId="44" fontId="8" fillId="0" borderId="20" xfId="11" applyFont="1" applyFill="1" applyBorder="1" applyAlignment="1" applyProtection="1">
      <alignment horizontal="center" vertical="top" wrapText="1"/>
      <protection locked="0"/>
    </xf>
    <xf numFmtId="44" fontId="8" fillId="0" borderId="20" xfId="11" applyFont="1" applyBorder="1" applyAlignment="1" applyProtection="1">
      <alignment horizontal="center" vertical="top" wrapText="1"/>
      <protection locked="0"/>
    </xf>
    <xf numFmtId="44" fontId="8" fillId="0" borderId="1" xfId="0" applyNumberFormat="1" applyFont="1" applyFill="1" applyBorder="1" applyProtection="1">
      <protection locked="0"/>
    </xf>
    <xf numFmtId="44" fontId="8" fillId="0" borderId="2" xfId="1" applyNumberFormat="1" applyFont="1" applyFill="1" applyBorder="1" applyProtection="1">
      <protection locked="0"/>
    </xf>
    <xf numFmtId="44" fontId="8" fillId="0" borderId="12" xfId="0" applyNumberFormat="1" applyFont="1" applyFill="1" applyBorder="1" applyProtection="1">
      <protection locked="0"/>
    </xf>
    <xf numFmtId="44" fontId="8" fillId="0" borderId="9" xfId="1" applyNumberFormat="1" applyFont="1" applyFill="1" applyBorder="1" applyProtection="1">
      <protection locked="0"/>
    </xf>
    <xf numFmtId="44" fontId="8" fillId="0" borderId="8" xfId="1" applyNumberFormat="1" applyFont="1" applyFill="1" applyBorder="1" applyProtection="1">
      <protection locked="0"/>
    </xf>
    <xf numFmtId="44" fontId="8" fillId="0" borderId="8" xfId="0" applyNumberFormat="1" applyFont="1" applyFill="1" applyBorder="1" applyProtection="1">
      <protection locked="0"/>
    </xf>
    <xf numFmtId="0" fontId="5" fillId="0" borderId="0" xfId="0" applyFont="1" applyBorder="1" applyAlignment="1" applyProtection="1">
      <alignment horizontal="center" vertical="center" wrapText="1"/>
    </xf>
    <xf numFmtId="49" fontId="10" fillId="0" borderId="21" xfId="0" applyNumberFormat="1" applyFont="1" applyFill="1" applyBorder="1" applyAlignment="1" applyProtection="1">
      <alignment horizontal="center" vertical="center"/>
    </xf>
    <xf numFmtId="0" fontId="9" fillId="0" borderId="21" xfId="10" applyFont="1" applyFill="1" applyBorder="1" applyAlignment="1" applyProtection="1"/>
    <xf numFmtId="0" fontId="9" fillId="0" borderId="7" xfId="10" applyFont="1" applyFill="1" applyBorder="1" applyAlignment="1" applyProtection="1">
      <alignment horizontal="center"/>
      <protection hidden="1"/>
    </xf>
    <xf numFmtId="44" fontId="8" fillId="0" borderId="1" xfId="0" applyNumberFormat="1" applyFont="1" applyFill="1" applyBorder="1" applyAlignment="1" applyProtection="1">
      <alignment vertical="top" wrapText="1"/>
      <protection locked="0"/>
    </xf>
    <xf numFmtId="44" fontId="8" fillId="4" borderId="20" xfId="0" applyNumberFormat="1" applyFont="1" applyFill="1" applyBorder="1" applyAlignment="1" applyProtection="1">
      <alignment vertical="top" wrapText="1"/>
    </xf>
    <xf numFmtId="44" fontId="8" fillId="0" borderId="8" xfId="0" applyNumberFormat="1" applyFont="1" applyBorder="1" applyAlignment="1" applyProtection="1">
      <alignment vertical="top" wrapText="1"/>
      <protection locked="0"/>
    </xf>
    <xf numFmtId="44" fontId="8" fillId="0" borderId="9" xfId="0" applyNumberFormat="1" applyFont="1" applyBorder="1" applyAlignment="1" applyProtection="1">
      <alignment vertical="top" wrapText="1"/>
      <protection locked="0"/>
    </xf>
    <xf numFmtId="44" fontId="8" fillId="0" borderId="20" xfId="11" applyFont="1" applyFill="1" applyBorder="1" applyAlignment="1" applyProtection="1">
      <alignment horizontal="center"/>
      <protection locked="0"/>
    </xf>
    <xf numFmtId="44" fontId="8" fillId="0" borderId="1" xfId="11" applyFont="1" applyFill="1" applyBorder="1" applyAlignment="1" applyProtection="1">
      <alignment horizontal="center"/>
      <protection locked="0"/>
    </xf>
    <xf numFmtId="0" fontId="8" fillId="4" borderId="8" xfId="0" applyFont="1" applyFill="1" applyBorder="1" applyAlignment="1" applyProtection="1">
      <alignment horizontal="center" vertical="top" wrapText="1"/>
      <protection locked="0"/>
    </xf>
    <xf numFmtId="44" fontId="8" fillId="4" borderId="8" xfId="0" applyNumberFormat="1" applyFont="1" applyFill="1" applyBorder="1" applyAlignment="1" applyProtection="1">
      <alignment vertical="top" wrapText="1"/>
    </xf>
    <xf numFmtId="44" fontId="8" fillId="0" borderId="9" xfId="11" applyFont="1" applyBorder="1" applyAlignment="1" applyProtection="1">
      <alignment horizontal="center" vertical="top" wrapText="1"/>
      <protection locked="0"/>
    </xf>
    <xf numFmtId="44" fontId="8" fillId="0" borderId="2" xfId="0" applyNumberFormat="1" applyFont="1" applyBorder="1" applyAlignment="1" applyProtection="1">
      <alignment horizontal="right" vertical="top" wrapText="1"/>
    </xf>
    <xf numFmtId="44" fontId="7" fillId="4" borderId="12" xfId="0" applyNumberFormat="1" applyFont="1" applyFill="1" applyBorder="1" applyAlignment="1" applyProtection="1">
      <alignment horizontal="center" vertical="top" wrapText="1"/>
      <protection locked="0"/>
    </xf>
    <xf numFmtId="0" fontId="9" fillId="0" borderId="7" xfId="10" applyFont="1" applyFill="1" applyBorder="1" applyProtection="1"/>
    <xf numFmtId="44" fontId="8" fillId="0" borderId="0" xfId="0" applyNumberFormat="1" applyFont="1" applyBorder="1" applyAlignment="1" applyProtection="1">
      <alignment horizontal="right" vertical="top" wrapText="1"/>
    </xf>
    <xf numFmtId="44" fontId="8" fillId="0" borderId="0" xfId="0" applyNumberFormat="1" applyFont="1" applyFill="1" applyBorder="1" applyAlignment="1" applyProtection="1">
      <alignment horizontal="right" vertical="top" wrapText="1"/>
    </xf>
    <xf numFmtId="44" fontId="8" fillId="0" borderId="8" xfId="11" applyFont="1" applyFill="1" applyBorder="1" applyAlignment="1" applyProtection="1">
      <alignment horizontal="center" vertical="top" wrapText="1"/>
      <protection locked="0"/>
    </xf>
    <xf numFmtId="0" fontId="20" fillId="0" borderId="13" xfId="0" applyFont="1" applyBorder="1" applyAlignment="1" applyProtection="1">
      <alignment wrapText="1"/>
    </xf>
    <xf numFmtId="44" fontId="8" fillId="0" borderId="10" xfId="11" applyFont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vertical="center"/>
    </xf>
    <xf numFmtId="44" fontId="8" fillId="0" borderId="20" xfId="0" applyNumberFormat="1" applyFont="1" applyFill="1" applyBorder="1" applyAlignment="1" applyProtection="1">
      <alignment vertical="center"/>
    </xf>
    <xf numFmtId="44" fontId="8" fillId="0" borderId="20" xfId="0" applyNumberFormat="1" applyFont="1" applyBorder="1" applyAlignment="1" applyProtection="1">
      <alignment vertical="center"/>
    </xf>
    <xf numFmtId="44" fontId="8" fillId="0" borderId="20" xfId="0" applyNumberFormat="1" applyFont="1" applyFill="1" applyBorder="1" applyAlignment="1" applyProtection="1">
      <alignment vertical="center" wrapText="1"/>
    </xf>
    <xf numFmtId="0" fontId="8" fillId="0" borderId="20" xfId="3" applyFont="1" applyBorder="1" applyAlignment="1" applyProtection="1">
      <alignment horizontal="center" vertical="top" wrapText="1"/>
      <protection locked="0"/>
    </xf>
    <xf numFmtId="0" fontId="8" fillId="0" borderId="1" xfId="3" applyFont="1" applyBorder="1" applyAlignment="1" applyProtection="1">
      <alignment horizontal="center" vertical="top" wrapText="1"/>
      <protection locked="0"/>
    </xf>
    <xf numFmtId="0" fontId="8" fillId="4" borderId="20" xfId="3" applyFont="1" applyFill="1" applyBorder="1" applyAlignment="1" applyProtection="1">
      <alignment horizontal="center" vertical="top" wrapText="1"/>
      <protection locked="0"/>
    </xf>
    <xf numFmtId="44" fontId="8" fillId="4" borderId="20" xfId="3" applyNumberFormat="1" applyFont="1" applyFill="1" applyBorder="1" applyAlignment="1" applyProtection="1">
      <alignment vertical="top" wrapText="1"/>
    </xf>
    <xf numFmtId="4" fontId="6" fillId="0" borderId="0" xfId="3" applyNumberFormat="1" applyFont="1" applyFill="1" applyBorder="1" applyProtection="1"/>
    <xf numFmtId="4" fontId="8" fillId="0" borderId="0" xfId="3" applyNumberFormat="1" applyFont="1" applyFill="1" applyBorder="1" applyProtection="1"/>
    <xf numFmtId="164" fontId="7" fillId="0" borderId="13" xfId="3" applyNumberFormat="1" applyFont="1" applyFill="1" applyBorder="1" applyAlignment="1" applyProtection="1">
      <alignment vertical="top" wrapText="1"/>
    </xf>
    <xf numFmtId="4" fontId="7" fillId="0" borderId="0" xfId="3" applyNumberFormat="1" applyFont="1" applyFill="1" applyBorder="1" applyAlignment="1" applyProtection="1">
      <alignment vertical="top" wrapText="1"/>
    </xf>
    <xf numFmtId="4" fontId="8" fillId="0" borderId="0" xfId="3" applyNumberFormat="1" applyFont="1" applyProtection="1"/>
    <xf numFmtId="44" fontId="7" fillId="4" borderId="2" xfId="0" applyNumberFormat="1" applyFont="1" applyFill="1" applyBorder="1" applyAlignment="1" applyProtection="1">
      <alignment vertical="center" wrapText="1"/>
    </xf>
    <xf numFmtId="8" fontId="8" fillId="0" borderId="20" xfId="0" applyNumberFormat="1" applyFont="1" applyBorder="1" applyProtection="1"/>
    <xf numFmtId="8" fontId="8" fillId="0" borderId="20" xfId="0" applyNumberFormat="1" applyFont="1" applyFill="1" applyBorder="1" applyProtection="1"/>
    <xf numFmtId="8" fontId="8" fillId="0" borderId="9" xfId="0" applyNumberFormat="1" applyFont="1" applyBorder="1" applyProtection="1"/>
    <xf numFmtId="0" fontId="0" fillId="0" borderId="19" xfId="0" applyBorder="1" applyAlignment="1" applyProtection="1"/>
    <xf numFmtId="0" fontId="0" fillId="0" borderId="9" xfId="0" applyBorder="1" applyAlignment="1" applyProtection="1"/>
    <xf numFmtId="8" fontId="8" fillId="0" borderId="0" xfId="0" applyNumberFormat="1" applyFont="1" applyBorder="1" applyProtection="1"/>
    <xf numFmtId="0" fontId="9" fillId="6" borderId="0" xfId="10" applyFont="1" applyFill="1" applyProtection="1"/>
    <xf numFmtId="0" fontId="9" fillId="6" borderId="0" xfId="10" applyFont="1" applyFill="1" applyProtection="1">
      <protection hidden="1"/>
    </xf>
    <xf numFmtId="44" fontId="8" fillId="0" borderId="20" xfId="11" applyFont="1" applyBorder="1" applyAlignment="1" applyProtection="1">
      <alignment horizontal="center" wrapText="1"/>
      <protection locked="0"/>
    </xf>
    <xf numFmtId="44" fontId="8" fillId="0" borderId="9" xfId="11" applyFont="1" applyBorder="1" applyAlignment="1" applyProtection="1">
      <alignment horizontal="center" wrapText="1"/>
      <protection locked="0"/>
    </xf>
    <xf numFmtId="44" fontId="8" fillId="0" borderId="2" xfId="0" applyNumberFormat="1" applyFont="1" applyBorder="1" applyAlignment="1" applyProtection="1">
      <alignment wrapText="1"/>
    </xf>
    <xf numFmtId="0" fontId="8" fillId="0" borderId="0" xfId="0" applyFont="1" applyFill="1" applyBorder="1" applyAlignment="1" applyProtection="1"/>
    <xf numFmtId="44" fontId="8" fillId="0" borderId="0" xfId="0" applyNumberFormat="1" applyFont="1" applyBorder="1" applyAlignment="1" applyProtection="1">
      <alignment wrapText="1"/>
    </xf>
    <xf numFmtId="4" fontId="8" fillId="0" borderId="0" xfId="0" applyNumberFormat="1" applyFont="1" applyFill="1" applyBorder="1" applyAlignment="1" applyProtection="1"/>
    <xf numFmtId="44" fontId="8" fillId="0" borderId="20" xfId="0" applyNumberFormat="1" applyFont="1" applyFill="1" applyBorder="1" applyProtection="1"/>
    <xf numFmtId="44" fontId="7" fillId="4" borderId="9" xfId="0" applyNumberFormat="1" applyFont="1" applyFill="1" applyBorder="1" applyAlignment="1" applyProtection="1">
      <alignment vertical="center" wrapText="1"/>
    </xf>
    <xf numFmtId="4" fontId="8" fillId="0" borderId="20" xfId="0" applyNumberFormat="1" applyFont="1" applyFill="1" applyBorder="1" applyProtection="1"/>
    <xf numFmtId="44" fontId="8" fillId="0" borderId="1" xfId="0" applyNumberFormat="1" applyFont="1" applyBorder="1" applyAlignment="1" applyProtection="1"/>
    <xf numFmtId="44" fontId="8" fillId="0" borderId="20" xfId="0" applyNumberFormat="1" applyFont="1" applyBorder="1" applyAlignment="1" applyProtection="1"/>
    <xf numFmtId="44" fontId="8" fillId="0" borderId="9" xfId="0" applyNumberFormat="1" applyFont="1" applyBorder="1" applyAlignment="1" applyProtection="1"/>
    <xf numFmtId="44" fontId="8" fillId="5" borderId="20" xfId="0" applyNumberFormat="1" applyFont="1" applyFill="1" applyBorder="1" applyAlignment="1" applyProtection="1"/>
    <xf numFmtId="44" fontId="8" fillId="5" borderId="2" xfId="0" applyNumberFormat="1" applyFont="1" applyFill="1" applyBorder="1" applyAlignment="1" applyProtection="1">
      <alignment vertical="top" wrapText="1"/>
    </xf>
    <xf numFmtId="44" fontId="8" fillId="5" borderId="20" xfId="0" applyNumberFormat="1" applyFont="1" applyFill="1" applyBorder="1" applyAlignment="1" applyProtection="1">
      <alignment vertical="top" wrapText="1"/>
    </xf>
    <xf numFmtId="44" fontId="8" fillId="5" borderId="1" xfId="11" applyFont="1" applyFill="1" applyBorder="1" applyAlignment="1" applyProtection="1">
      <alignment horizontal="center" vertical="top" wrapText="1"/>
      <protection locked="0"/>
    </xf>
    <xf numFmtId="44" fontId="8" fillId="5" borderId="20" xfId="11" applyFont="1" applyFill="1" applyBorder="1" applyAlignment="1" applyProtection="1">
      <alignment horizontal="center" wrapText="1"/>
      <protection locked="0"/>
    </xf>
    <xf numFmtId="44" fontId="8" fillId="5" borderId="20" xfId="11" applyFont="1" applyFill="1" applyBorder="1" applyAlignment="1" applyProtection="1">
      <alignment horizontal="center" vertical="top" wrapText="1"/>
      <protection locked="0"/>
    </xf>
    <xf numFmtId="44" fontId="8" fillId="5" borderId="0" xfId="0" applyNumberFormat="1" applyFont="1" applyFill="1" applyBorder="1" applyAlignment="1" applyProtection="1">
      <alignment vertical="top" wrapText="1"/>
    </xf>
    <xf numFmtId="44" fontId="7" fillId="4" borderId="2" xfId="0" applyNumberFormat="1" applyFont="1" applyFill="1" applyBorder="1" applyAlignment="1" applyProtection="1">
      <alignment horizontal="center" vertical="top" wrapText="1"/>
    </xf>
    <xf numFmtId="0" fontId="7" fillId="4" borderId="2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4" borderId="2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0" borderId="0" xfId="3" applyFont="1" applyBorder="1" applyAlignment="1" applyProtection="1">
      <alignment horizontal="center" vertical="center" wrapText="1"/>
    </xf>
    <xf numFmtId="0" fontId="7" fillId="4" borderId="21" xfId="3" applyFont="1" applyFill="1" applyBorder="1" applyAlignment="1" applyProtection="1">
      <alignment horizontal="center" vertical="center" wrapText="1"/>
    </xf>
    <xf numFmtId="0" fontId="7" fillId="4" borderId="1" xfId="3" applyFont="1" applyFill="1" applyBorder="1" applyAlignment="1" applyProtection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44" fontId="9" fillId="0" borderId="20" xfId="11" applyFont="1" applyFill="1" applyBorder="1" applyProtection="1">
      <protection hidden="1"/>
    </xf>
    <xf numFmtId="44" fontId="9" fillId="0" borderId="9" xfId="11" applyFont="1" applyFill="1" applyBorder="1" applyProtection="1">
      <protection hidden="1"/>
    </xf>
  </cellXfs>
  <cellStyles count="12">
    <cellStyle name="Dobro" xfId="1" builtinId="26"/>
    <cellStyle name="Navadno" xfId="0" builtinId="0"/>
    <cellStyle name="Navadno 2" xfId="2"/>
    <cellStyle name="Navadno 2 2" xfId="3"/>
    <cellStyle name="Navadno 3" xfId="4"/>
    <cellStyle name="Navadno 3 2" xfId="5"/>
    <cellStyle name="Navadno 4" xfId="6"/>
    <cellStyle name="Navadno 4 2" xfId="7"/>
    <cellStyle name="Navadno 4 3" xfId="8"/>
    <cellStyle name="Navadno 4 4" xfId="9"/>
    <cellStyle name="Navadno_IPiOdu-Obr3A" xfId="10"/>
    <cellStyle name="Valuta" xfId="1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9.bin"/><Relationship Id="rId1" Type="http://schemas.openxmlformats.org/officeDocument/2006/relationships/printerSettings" Target="../printerSettings/printerSettings48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2"/>
  <sheetViews>
    <sheetView view="pageBreakPreview" zoomScale="70" zoomScaleNormal="66" zoomScaleSheetLayoutView="70" workbookViewId="0">
      <selection activeCell="D24" sqref="D24"/>
    </sheetView>
  </sheetViews>
  <sheetFormatPr defaultColWidth="9.140625" defaultRowHeight="18" x14ac:dyDescent="0.25"/>
  <cols>
    <col min="1" max="1" width="9.140625" style="86"/>
    <col min="2" max="2" width="9.140625" style="135"/>
    <col min="3" max="3" width="79.28515625" style="135" customWidth="1"/>
    <col min="4" max="5" width="25.7109375" style="136" customWidth="1"/>
    <col min="6" max="6" width="25.7109375" style="137" customWidth="1"/>
    <col min="7" max="7" width="2.42578125" style="51" customWidth="1"/>
    <col min="8" max="10" width="18.85546875" style="86" customWidth="1"/>
    <col min="11" max="11" width="13" style="91" customWidth="1"/>
    <col min="12" max="12" width="9.140625" style="51" customWidth="1"/>
    <col min="13" max="16384" width="9.140625" style="51"/>
  </cols>
  <sheetData>
    <row r="1" spans="1:11" s="50" customFormat="1" ht="69.75" customHeight="1" x14ac:dyDescent="0.35">
      <c r="A1" s="664" t="s">
        <v>675</v>
      </c>
      <c r="B1" s="664"/>
      <c r="C1" s="664"/>
      <c r="D1" s="664"/>
      <c r="E1" s="664"/>
      <c r="F1" s="664"/>
      <c r="G1" s="83"/>
      <c r="H1" s="83"/>
      <c r="I1" s="83"/>
      <c r="J1" s="83"/>
      <c r="K1" s="90"/>
    </row>
    <row r="2" spans="1:11" s="50" customFormat="1" ht="20.100000000000001" customHeight="1" x14ac:dyDescent="0.35">
      <c r="A2" s="487"/>
      <c r="B2" s="445"/>
      <c r="C2" s="445"/>
      <c r="D2" s="445"/>
      <c r="E2" s="445"/>
      <c r="F2" s="445"/>
      <c r="G2" s="83"/>
      <c r="H2" s="83"/>
      <c r="I2" s="83"/>
      <c r="J2" s="83"/>
      <c r="K2" s="90"/>
    </row>
    <row r="3" spans="1:11" s="50" customFormat="1" ht="20.100000000000001" customHeight="1" x14ac:dyDescent="0.35">
      <c r="A3" s="127" t="s">
        <v>650</v>
      </c>
      <c r="B3" s="445"/>
      <c r="C3" s="445"/>
      <c r="D3" s="445"/>
      <c r="E3" s="445"/>
      <c r="F3" s="445"/>
      <c r="G3" s="83"/>
      <c r="H3" s="83"/>
      <c r="I3" s="83"/>
      <c r="J3" s="83"/>
      <c r="K3" s="90"/>
    </row>
    <row r="4" spans="1:11" s="50" customFormat="1" ht="20.100000000000001" customHeight="1" x14ac:dyDescent="0.35">
      <c r="A4" s="487"/>
      <c r="B4" s="445"/>
      <c r="C4" s="445"/>
      <c r="D4" s="445"/>
      <c r="E4" s="445"/>
      <c r="F4" s="128"/>
      <c r="G4" s="83"/>
      <c r="H4" s="83"/>
      <c r="I4" s="83"/>
      <c r="J4" s="83"/>
      <c r="K4" s="90"/>
    </row>
    <row r="5" spans="1:11" ht="72" customHeight="1" x14ac:dyDescent="0.25">
      <c r="A5" s="662" t="s">
        <v>153</v>
      </c>
      <c r="B5" s="663"/>
      <c r="C5" s="446" t="s">
        <v>154</v>
      </c>
      <c r="D5" s="396" t="s">
        <v>672</v>
      </c>
      <c r="E5" s="396" t="s">
        <v>666</v>
      </c>
      <c r="F5" s="443" t="s">
        <v>667</v>
      </c>
      <c r="G5" s="86"/>
      <c r="H5" s="389"/>
      <c r="I5" s="389"/>
      <c r="J5" s="389"/>
      <c r="K5" s="389"/>
    </row>
    <row r="6" spans="1:11" ht="37.9" customHeight="1" x14ac:dyDescent="0.25">
      <c r="A6" s="339" t="s">
        <v>0</v>
      </c>
      <c r="B6" s="348"/>
      <c r="C6" s="129" t="s">
        <v>29</v>
      </c>
      <c r="D6" s="384"/>
      <c r="E6" s="384"/>
      <c r="F6" s="564"/>
      <c r="G6" s="86"/>
      <c r="H6" s="389"/>
      <c r="I6" s="389"/>
      <c r="J6" s="389"/>
      <c r="K6" s="389"/>
    </row>
    <row r="7" spans="1:11" x14ac:dyDescent="0.25">
      <c r="A7" s="340"/>
      <c r="B7" s="340" t="s">
        <v>27</v>
      </c>
      <c r="C7" s="449" t="s">
        <v>310</v>
      </c>
      <c r="D7" s="460">
        <v>3</v>
      </c>
      <c r="E7" s="126"/>
      <c r="F7" s="84">
        <f>D7*E7</f>
        <v>0</v>
      </c>
      <c r="G7" s="86"/>
      <c r="H7" s="124"/>
      <c r="I7" s="124"/>
      <c r="J7" s="125"/>
      <c r="K7" s="391"/>
    </row>
    <row r="8" spans="1:11" x14ac:dyDescent="0.25">
      <c r="A8" s="341"/>
      <c r="B8" s="341"/>
      <c r="C8" s="449" t="s">
        <v>309</v>
      </c>
      <c r="D8" s="460">
        <v>3</v>
      </c>
      <c r="E8" s="126"/>
      <c r="F8" s="84">
        <f>D8*E8</f>
        <v>0</v>
      </c>
      <c r="G8" s="86"/>
      <c r="H8" s="124"/>
      <c r="I8" s="124"/>
      <c r="J8" s="125"/>
      <c r="K8" s="391"/>
    </row>
    <row r="9" spans="1:11" ht="38.25" customHeight="1" x14ac:dyDescent="0.25">
      <c r="A9" s="130"/>
      <c r="B9" s="131"/>
      <c r="C9" s="132" t="s">
        <v>31</v>
      </c>
      <c r="D9" s="133"/>
      <c r="E9" s="401"/>
      <c r="F9" s="405"/>
      <c r="G9" s="86"/>
      <c r="H9" s="124"/>
      <c r="I9" s="124"/>
      <c r="J9" s="125"/>
      <c r="K9" s="391"/>
    </row>
    <row r="10" spans="1:11" s="54" customFormat="1" x14ac:dyDescent="0.25">
      <c r="A10" s="355"/>
      <c r="B10" s="452"/>
      <c r="C10" s="449" t="s">
        <v>309</v>
      </c>
      <c r="D10" s="460">
        <v>2</v>
      </c>
      <c r="E10" s="126"/>
      <c r="F10" s="84">
        <f>D10*E10</f>
        <v>0</v>
      </c>
      <c r="G10" s="87"/>
      <c r="H10" s="124"/>
      <c r="I10" s="124"/>
      <c r="J10" s="125"/>
      <c r="K10" s="391"/>
    </row>
    <row r="11" spans="1:11" s="54" customFormat="1" x14ac:dyDescent="0.25">
      <c r="A11" s="356"/>
      <c r="B11" s="377"/>
      <c r="C11" s="449" t="s">
        <v>310</v>
      </c>
      <c r="D11" s="460">
        <v>2</v>
      </c>
      <c r="E11" s="126"/>
      <c r="F11" s="84">
        <f t="shared" ref="F11:F13" si="0">D11*E11</f>
        <v>0</v>
      </c>
      <c r="G11" s="87"/>
      <c r="H11" s="124"/>
      <c r="I11" s="124"/>
      <c r="J11" s="125"/>
      <c r="K11" s="391"/>
    </row>
    <row r="12" spans="1:11" s="54" customFormat="1" x14ac:dyDescent="0.25">
      <c r="A12" s="356"/>
      <c r="B12" s="377"/>
      <c r="C12" s="449" t="s">
        <v>311</v>
      </c>
      <c r="D12" s="460">
        <v>2</v>
      </c>
      <c r="E12" s="126"/>
      <c r="F12" s="84">
        <f t="shared" si="0"/>
        <v>0</v>
      </c>
      <c r="G12" s="87"/>
      <c r="H12" s="124"/>
      <c r="I12" s="124"/>
      <c r="J12" s="125"/>
      <c r="K12" s="391"/>
    </row>
    <row r="13" spans="1:11" s="54" customFormat="1" x14ac:dyDescent="0.25">
      <c r="A13" s="356"/>
      <c r="B13" s="377"/>
      <c r="C13" s="449" t="s">
        <v>312</v>
      </c>
      <c r="D13" s="460">
        <v>2</v>
      </c>
      <c r="E13" s="126"/>
      <c r="F13" s="84">
        <f t="shared" si="0"/>
        <v>0</v>
      </c>
      <c r="G13" s="87"/>
      <c r="H13" s="124"/>
      <c r="I13" s="124"/>
      <c r="J13" s="125"/>
      <c r="K13" s="391"/>
    </row>
    <row r="14" spans="1:11" ht="39" customHeight="1" x14ac:dyDescent="0.25">
      <c r="A14" s="130"/>
      <c r="B14" s="131"/>
      <c r="C14" s="132" t="s">
        <v>32</v>
      </c>
      <c r="D14" s="133"/>
      <c r="E14" s="392"/>
      <c r="F14" s="405"/>
      <c r="G14" s="86"/>
      <c r="H14" s="124"/>
      <c r="I14" s="124"/>
      <c r="J14" s="125"/>
      <c r="K14" s="391"/>
    </row>
    <row r="15" spans="1:11" s="54" customFormat="1" x14ac:dyDescent="0.25">
      <c r="A15" s="134"/>
      <c r="B15" s="134"/>
      <c r="C15" s="349" t="s">
        <v>321</v>
      </c>
      <c r="D15" s="350"/>
      <c r="E15" s="350"/>
      <c r="F15" s="565"/>
      <c r="G15" s="566"/>
      <c r="H15" s="107">
        <v>1600</v>
      </c>
      <c r="I15" s="107">
        <f>F15-H15</f>
        <v>-1600</v>
      </c>
      <c r="J15" s="257">
        <f>IFERROR(F15/H15*100,"-")</f>
        <v>0</v>
      </c>
      <c r="K15" s="91"/>
    </row>
    <row r="16" spans="1:11" x14ac:dyDescent="0.25">
      <c r="G16" s="86"/>
      <c r="H16" s="107"/>
      <c r="I16" s="107"/>
      <c r="J16" s="257"/>
    </row>
    <row r="17" spans="1:11" s="54" customFormat="1" ht="35.25" customHeight="1" x14ac:dyDescent="0.25">
      <c r="A17" s="130"/>
      <c r="B17" s="138"/>
      <c r="C17" s="198" t="s">
        <v>195</v>
      </c>
      <c r="D17" s="199"/>
      <c r="E17" s="199"/>
      <c r="F17" s="567"/>
      <c r="G17" s="87"/>
      <c r="H17" s="107"/>
      <c r="I17" s="107"/>
      <c r="J17" s="257"/>
      <c r="K17" s="91"/>
    </row>
    <row r="18" spans="1:11" s="54" customFormat="1" x14ac:dyDescent="0.25">
      <c r="A18" s="134"/>
      <c r="B18" s="600"/>
      <c r="C18" s="601" t="s">
        <v>146</v>
      </c>
      <c r="D18" s="602"/>
      <c r="E18" s="149"/>
      <c r="F18" s="603"/>
      <c r="G18" s="566"/>
      <c r="H18" s="107">
        <v>8</v>
      </c>
      <c r="I18" s="107">
        <f t="shared" ref="I18" si="1">F18-H18</f>
        <v>-8</v>
      </c>
      <c r="J18" s="257">
        <f t="shared" ref="J18" si="2">IFERROR(F18/H18*100,"-")</f>
        <v>0</v>
      </c>
      <c r="K18" s="91"/>
    </row>
    <row r="19" spans="1:11" x14ac:dyDescent="0.25">
      <c r="G19" s="86"/>
    </row>
    <row r="20" spans="1:11" x14ac:dyDescent="0.25">
      <c r="G20" s="86"/>
    </row>
    <row r="21" spans="1:11" x14ac:dyDescent="0.25">
      <c r="G21" s="86"/>
    </row>
    <row r="22" spans="1:11" x14ac:dyDescent="0.25">
      <c r="G22" s="86"/>
    </row>
    <row r="23" spans="1:11" ht="36.75" customHeight="1" x14ac:dyDescent="0.25">
      <c r="A23" s="255"/>
      <c r="B23" s="255"/>
      <c r="C23" s="255"/>
      <c r="D23" s="255"/>
      <c r="E23" s="255"/>
      <c r="F23" s="255"/>
      <c r="G23" s="86"/>
    </row>
    <row r="24" spans="1:11" x14ac:dyDescent="0.25">
      <c r="G24" s="86"/>
    </row>
    <row r="25" spans="1:11" x14ac:dyDescent="0.25">
      <c r="D25" s="136" t="s">
        <v>295</v>
      </c>
      <c r="G25" s="86"/>
    </row>
    <row r="28" spans="1:11" x14ac:dyDescent="0.25">
      <c r="B28" s="86"/>
    </row>
    <row r="29" spans="1:11" s="54" customFormat="1" x14ac:dyDescent="0.25">
      <c r="A29" s="319"/>
      <c r="B29" s="319"/>
      <c r="C29" s="319"/>
      <c r="D29" s="319"/>
      <c r="E29" s="319"/>
      <c r="F29" s="319"/>
      <c r="H29" s="87"/>
      <c r="I29" s="87"/>
      <c r="J29" s="87"/>
      <c r="K29" s="91"/>
    </row>
    <row r="30" spans="1:11" s="54" customFormat="1" ht="39" customHeight="1" x14ac:dyDescent="0.25">
      <c r="A30" s="318"/>
      <c r="B30" s="318"/>
      <c r="C30" s="318"/>
      <c r="D30" s="318"/>
      <c r="E30" s="318"/>
      <c r="F30" s="318"/>
      <c r="H30" s="87"/>
      <c r="I30" s="87"/>
      <c r="J30" s="87"/>
      <c r="K30" s="91"/>
    </row>
    <row r="32" spans="1:11" ht="54" customHeight="1" x14ac:dyDescent="0.25">
      <c r="A32" s="318"/>
      <c r="B32" s="319"/>
      <c r="C32" s="319"/>
      <c r="D32" s="319"/>
      <c r="E32" s="319"/>
      <c r="F32" s="319"/>
    </row>
  </sheetData>
  <customSheetViews>
    <customSheetView guid="{839003FA-3055-4E28-826D-0A2EF77DACBD}" scale="70" showPageBreaks="1" fitToPage="1" printArea="1" view="pageBreakPreview" topLeftCell="A4">
      <selection activeCell="C21" sqref="C21"/>
      <pageMargins left="0.75" right="0.75" top="0.98425196850393704" bottom="0.98425196850393704" header="0" footer="0"/>
      <printOptions horizontalCentered="1"/>
      <pageSetup paperSize="9" scale="59" orientation="portrait" r:id="rId1"/>
      <headerFooter alignWithMargins="0"/>
    </customSheetView>
  </customSheetViews>
  <mergeCells count="2">
    <mergeCell ref="A5:B5"/>
    <mergeCell ref="A1:F1"/>
  </mergeCells>
  <phoneticPr fontId="2" type="noConversion"/>
  <printOptions horizontalCentered="1"/>
  <pageMargins left="0.75" right="0.75" top="0.98425196850393704" bottom="0.98425196850393704" header="0" footer="0"/>
  <pageSetup paperSize="9" scale="50" orientation="portrait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šolnina!$A$2:$A$7</xm:f>
          </x14:formula1>
          <xm:sqref>E7:E8 E10:E13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5"/>
  <sheetViews>
    <sheetView view="pageBreakPreview" zoomScale="70" zoomScaleNormal="66" zoomScaleSheetLayoutView="70" workbookViewId="0">
      <selection sqref="A1:F1"/>
    </sheetView>
  </sheetViews>
  <sheetFormatPr defaultColWidth="9.140625" defaultRowHeight="18" x14ac:dyDescent="0.25"/>
  <cols>
    <col min="1" max="1" width="9.140625" style="86"/>
    <col min="2" max="2" width="9.140625" style="135"/>
    <col min="3" max="3" width="79.28515625" style="135" customWidth="1"/>
    <col min="4" max="5" width="25.7109375" style="136" customWidth="1"/>
    <col min="6" max="6" width="25.7109375" style="137" customWidth="1"/>
    <col min="7" max="7" width="2.42578125" style="54" customWidth="1"/>
    <col min="8" max="10" width="18.85546875" style="87" customWidth="1"/>
    <col min="11" max="11" width="13" style="93" customWidth="1"/>
    <col min="12" max="13" width="9.140625" style="54" customWidth="1"/>
    <col min="14" max="14" width="0" style="54" hidden="1" customWidth="1"/>
    <col min="15" max="16384" width="9.140625" style="54"/>
  </cols>
  <sheetData>
    <row r="1" spans="1:11" s="58" customFormat="1" ht="69.75" customHeight="1" x14ac:dyDescent="0.35">
      <c r="A1" s="664" t="s">
        <v>675</v>
      </c>
      <c r="B1" s="664"/>
      <c r="C1" s="664"/>
      <c r="D1" s="664"/>
      <c r="E1" s="664"/>
      <c r="F1" s="664"/>
      <c r="H1" s="88"/>
      <c r="I1" s="88"/>
      <c r="J1" s="88"/>
      <c r="K1" s="92"/>
    </row>
    <row r="2" spans="1:11" s="58" customFormat="1" ht="20.100000000000001" customHeight="1" x14ac:dyDescent="0.35">
      <c r="A2" s="412"/>
      <c r="B2" s="414"/>
      <c r="C2" s="414"/>
      <c r="D2" s="414"/>
      <c r="E2" s="414"/>
      <c r="F2" s="414"/>
      <c r="H2" s="88"/>
      <c r="I2" s="88"/>
      <c r="J2" s="88"/>
      <c r="K2" s="92"/>
    </row>
    <row r="3" spans="1:11" s="58" customFormat="1" ht="20.100000000000001" customHeight="1" x14ac:dyDescent="0.35">
      <c r="A3" s="127" t="s">
        <v>650</v>
      </c>
      <c r="B3" s="414"/>
      <c r="C3" s="414"/>
      <c r="D3" s="414"/>
      <c r="E3" s="414"/>
      <c r="F3" s="414"/>
      <c r="H3" s="88"/>
      <c r="I3" s="88"/>
      <c r="J3" s="88"/>
      <c r="K3" s="92"/>
    </row>
    <row r="4" spans="1:11" s="58" customFormat="1" ht="20.100000000000001" customHeight="1" x14ac:dyDescent="0.35">
      <c r="A4" s="412"/>
      <c r="B4" s="414"/>
      <c r="C4" s="414"/>
      <c r="D4" s="414"/>
      <c r="E4" s="414"/>
      <c r="F4" s="128"/>
      <c r="H4" s="88"/>
      <c r="I4" s="88"/>
      <c r="J4" s="88"/>
      <c r="K4" s="92"/>
    </row>
    <row r="5" spans="1:11" ht="79.150000000000006" customHeight="1" x14ac:dyDescent="0.25">
      <c r="A5" s="662" t="s">
        <v>153</v>
      </c>
      <c r="B5" s="663"/>
      <c r="C5" s="415" t="s">
        <v>154</v>
      </c>
      <c r="D5" s="396" t="s">
        <v>672</v>
      </c>
      <c r="E5" s="400" t="s">
        <v>666</v>
      </c>
      <c r="F5" s="413" t="s">
        <v>667</v>
      </c>
      <c r="H5" s="426"/>
      <c r="I5" s="426"/>
      <c r="J5" s="426"/>
      <c r="K5" s="426"/>
    </row>
    <row r="6" spans="1:11" ht="37.9" customHeight="1" x14ac:dyDescent="0.25">
      <c r="A6" s="441" t="s">
        <v>9</v>
      </c>
      <c r="B6" s="428"/>
      <c r="C6" s="218" t="s">
        <v>29</v>
      </c>
      <c r="D6" s="429"/>
      <c r="E6" s="429"/>
      <c r="F6" s="430"/>
      <c r="H6" s="426"/>
      <c r="I6" s="426"/>
      <c r="J6" s="426"/>
      <c r="K6" s="426"/>
    </row>
    <row r="7" spans="1:11" x14ac:dyDescent="0.25">
      <c r="A7" s="179"/>
      <c r="B7" s="179" t="s">
        <v>26</v>
      </c>
      <c r="C7" s="179" t="s">
        <v>521</v>
      </c>
      <c r="D7" s="158">
        <v>3</v>
      </c>
      <c r="E7" s="588"/>
      <c r="F7" s="84">
        <f>D7*E7</f>
        <v>0</v>
      </c>
      <c r="H7" s="390"/>
      <c r="I7" s="124"/>
      <c r="J7" s="125"/>
    </row>
    <row r="8" spans="1:11" x14ac:dyDescent="0.25">
      <c r="A8" s="196"/>
      <c r="B8" s="196"/>
      <c r="C8" s="179" t="s">
        <v>522</v>
      </c>
      <c r="D8" s="158">
        <v>3</v>
      </c>
      <c r="E8" s="588"/>
      <c r="F8" s="84">
        <f t="shared" ref="F8:F16" si="0">D8*E8</f>
        <v>0</v>
      </c>
      <c r="H8" s="390"/>
      <c r="I8" s="124"/>
      <c r="J8" s="125"/>
    </row>
    <row r="9" spans="1:11" x14ac:dyDescent="0.25">
      <c r="A9" s="196"/>
      <c r="B9" s="179" t="s">
        <v>27</v>
      </c>
      <c r="C9" s="179" t="s">
        <v>368</v>
      </c>
      <c r="D9" s="418">
        <v>3</v>
      </c>
      <c r="E9" s="592"/>
      <c r="F9" s="84">
        <f t="shared" si="0"/>
        <v>0</v>
      </c>
      <c r="H9" s="390"/>
      <c r="I9" s="124"/>
      <c r="J9" s="125"/>
    </row>
    <row r="10" spans="1:11" x14ac:dyDescent="0.25">
      <c r="A10" s="196"/>
      <c r="B10" s="196"/>
      <c r="C10" s="179" t="s">
        <v>367</v>
      </c>
      <c r="D10" s="418">
        <v>3</v>
      </c>
      <c r="E10" s="592"/>
      <c r="F10" s="84">
        <f t="shared" si="0"/>
        <v>0</v>
      </c>
      <c r="H10" s="390"/>
      <c r="I10" s="124"/>
      <c r="J10" s="125"/>
    </row>
    <row r="11" spans="1:11" ht="17.45" customHeight="1" x14ac:dyDescent="0.25">
      <c r="A11" s="196"/>
      <c r="B11" s="196"/>
      <c r="C11" s="431" t="s">
        <v>523</v>
      </c>
      <c r="D11" s="418">
        <v>3</v>
      </c>
      <c r="E11" s="592"/>
      <c r="F11" s="84">
        <f t="shared" si="0"/>
        <v>0</v>
      </c>
      <c r="H11" s="390"/>
      <c r="I11" s="124"/>
      <c r="J11" s="125"/>
    </row>
    <row r="12" spans="1:11" ht="36.75" customHeight="1" x14ac:dyDescent="0.25">
      <c r="A12" s="130"/>
      <c r="B12" s="146"/>
      <c r="C12" s="132" t="s">
        <v>31</v>
      </c>
      <c r="D12" s="133"/>
      <c r="E12" s="401"/>
      <c r="F12" s="404"/>
      <c r="H12" s="124"/>
      <c r="I12" s="124"/>
      <c r="J12" s="125"/>
    </row>
    <row r="13" spans="1:11" x14ac:dyDescent="0.25">
      <c r="A13" s="196"/>
      <c r="B13" s="196"/>
      <c r="C13" s="179" t="s">
        <v>367</v>
      </c>
      <c r="D13" s="158">
        <v>2</v>
      </c>
      <c r="E13" s="588"/>
      <c r="F13" s="84">
        <f t="shared" si="0"/>
        <v>0</v>
      </c>
      <c r="H13" s="390"/>
      <c r="I13" s="124"/>
      <c r="J13" s="125"/>
    </row>
    <row r="14" spans="1:11" x14ac:dyDescent="0.25">
      <c r="A14" s="196"/>
      <c r="B14" s="196"/>
      <c r="C14" s="179" t="s">
        <v>368</v>
      </c>
      <c r="D14" s="418">
        <v>2</v>
      </c>
      <c r="E14" s="592"/>
      <c r="F14" s="84">
        <f t="shared" si="0"/>
        <v>0</v>
      </c>
      <c r="H14" s="390"/>
      <c r="I14" s="124"/>
      <c r="J14" s="125"/>
    </row>
    <row r="15" spans="1:11" x14ac:dyDescent="0.25">
      <c r="A15" s="196"/>
      <c r="B15" s="196"/>
      <c r="C15" s="179" t="s">
        <v>369</v>
      </c>
      <c r="D15" s="418">
        <v>2</v>
      </c>
      <c r="E15" s="592"/>
      <c r="F15" s="84">
        <f t="shared" si="0"/>
        <v>0</v>
      </c>
      <c r="H15" s="390"/>
      <c r="I15" s="124"/>
      <c r="J15" s="125"/>
    </row>
    <row r="16" spans="1:11" x14ac:dyDescent="0.25">
      <c r="A16" s="196"/>
      <c r="B16" s="196"/>
      <c r="C16" s="179" t="s">
        <v>370</v>
      </c>
      <c r="D16" s="158">
        <v>2</v>
      </c>
      <c r="E16" s="588"/>
      <c r="F16" s="84">
        <f t="shared" si="0"/>
        <v>0</v>
      </c>
      <c r="H16" s="390"/>
      <c r="I16" s="124"/>
      <c r="J16" s="125"/>
    </row>
    <row r="17" spans="1:11" ht="36.75" customHeight="1" x14ac:dyDescent="0.25">
      <c r="A17" s="130"/>
      <c r="B17" s="131"/>
      <c r="C17" s="132" t="s">
        <v>32</v>
      </c>
      <c r="D17" s="133"/>
      <c r="E17" s="392"/>
      <c r="F17" s="53"/>
      <c r="H17" s="107"/>
      <c r="I17" s="107"/>
      <c r="J17" s="257"/>
    </row>
    <row r="18" spans="1:11" x14ac:dyDescent="0.25">
      <c r="F18" s="55"/>
      <c r="G18" s="57"/>
      <c r="H18" s="84"/>
      <c r="I18" s="84"/>
      <c r="J18" s="85"/>
    </row>
    <row r="19" spans="1:11" ht="35.25" customHeight="1" x14ac:dyDescent="0.25">
      <c r="A19" s="223"/>
      <c r="B19" s="224"/>
      <c r="C19" s="139" t="s">
        <v>195</v>
      </c>
      <c r="D19" s="140"/>
      <c r="E19" s="140"/>
      <c r="F19" s="56"/>
      <c r="H19" s="84"/>
      <c r="I19" s="84"/>
      <c r="J19" s="85"/>
    </row>
    <row r="20" spans="1:11" x14ac:dyDescent="0.25">
      <c r="A20" s="434"/>
      <c r="B20" s="493"/>
      <c r="C20" s="560" t="s">
        <v>168</v>
      </c>
      <c r="D20" s="417"/>
      <c r="E20" s="417"/>
      <c r="F20" s="52"/>
      <c r="H20" s="111">
        <v>3</v>
      </c>
      <c r="I20" s="84">
        <f>F20-H20</f>
        <v>-3</v>
      </c>
      <c r="J20" s="85">
        <f>IFERROR(F20/H20*100,"-")</f>
        <v>0</v>
      </c>
      <c r="K20" s="94">
        <f>F20/60</f>
        <v>0</v>
      </c>
    </row>
    <row r="21" spans="1:11" ht="45.75" customHeight="1" x14ac:dyDescent="0.25">
      <c r="A21" s="520"/>
      <c r="B21" s="496"/>
      <c r="C21" s="561" t="s">
        <v>599</v>
      </c>
      <c r="D21" s="440"/>
      <c r="E21" s="440"/>
      <c r="F21" s="52"/>
      <c r="H21" s="111">
        <v>10</v>
      </c>
      <c r="I21" s="84">
        <f>F21-H21</f>
        <v>-10</v>
      </c>
      <c r="J21" s="85">
        <f>IFERROR(F21/H21*100,"-")</f>
        <v>0</v>
      </c>
      <c r="K21" s="94">
        <f>F21/60</f>
        <v>0</v>
      </c>
    </row>
    <row r="22" spans="1:11" ht="51" customHeight="1" x14ac:dyDescent="0.25">
      <c r="A22" s="563"/>
      <c r="B22" s="562"/>
      <c r="C22" s="561" t="s">
        <v>600</v>
      </c>
      <c r="D22" s="440"/>
      <c r="E22" s="440"/>
      <c r="F22" s="52"/>
      <c r="H22" s="111">
        <v>178.8</v>
      </c>
      <c r="I22" s="84">
        <f>F22-H22</f>
        <v>-178.8</v>
      </c>
      <c r="J22" s="85">
        <f>IFERROR(F22/H22*100,"-")</f>
        <v>0</v>
      </c>
      <c r="K22" s="94">
        <f>F22/60</f>
        <v>0</v>
      </c>
    </row>
    <row r="23" spans="1:11" s="51" customFormat="1" x14ac:dyDescent="0.25">
      <c r="A23" s="86"/>
      <c r="B23" s="135"/>
      <c r="C23" s="135"/>
      <c r="D23" s="136"/>
      <c r="E23" s="136"/>
      <c r="F23" s="137"/>
      <c r="H23" s="86"/>
      <c r="I23" s="86"/>
      <c r="J23" s="86"/>
      <c r="K23" s="93"/>
    </row>
    <row r="26" spans="1:11" s="51" customFormat="1" ht="36.75" customHeight="1" x14ac:dyDescent="0.25">
      <c r="A26" s="255"/>
      <c r="B26" s="255"/>
      <c r="C26" s="255"/>
      <c r="D26" s="255"/>
      <c r="E26" s="255"/>
      <c r="F26" s="255"/>
      <c r="H26" s="86"/>
      <c r="I26" s="86"/>
      <c r="J26" s="86"/>
      <c r="K26" s="93"/>
    </row>
    <row r="29" spans="1:11" x14ac:dyDescent="0.25">
      <c r="D29" s="136" t="s">
        <v>295</v>
      </c>
    </row>
    <row r="32" spans="1:11" x14ac:dyDescent="0.25">
      <c r="A32" s="416"/>
      <c r="B32" s="416"/>
      <c r="C32" s="416"/>
      <c r="D32" s="416"/>
      <c r="E32" s="416"/>
      <c r="F32" s="416"/>
    </row>
    <row r="33" spans="1:11" ht="39" customHeight="1" x14ac:dyDescent="0.25">
      <c r="A33" s="190"/>
      <c r="B33" s="190"/>
      <c r="C33" s="190"/>
      <c r="D33" s="190"/>
      <c r="E33" s="190"/>
      <c r="F33" s="190"/>
    </row>
    <row r="35" spans="1:11" s="51" customFormat="1" ht="54" customHeight="1" x14ac:dyDescent="0.25">
      <c r="A35" s="190"/>
      <c r="B35" s="191"/>
      <c r="C35" s="191"/>
      <c r="D35" s="191"/>
      <c r="E35" s="191"/>
      <c r="F35" s="191"/>
      <c r="H35" s="86"/>
      <c r="I35" s="86"/>
      <c r="J35" s="86"/>
      <c r="K35" s="93"/>
    </row>
  </sheetData>
  <customSheetViews>
    <customSheetView guid="{839003FA-3055-4E28-826D-0A2EF77DACBD}" scale="70" showPageBreaks="1" fitToPage="1" printArea="1" view="pageBreakPreview">
      <selection activeCell="C37" sqref="C37"/>
      <pageMargins left="0.75" right="0.75" top="0.98425196850393704" bottom="0.98425196850393704" header="0" footer="0"/>
      <printOptions horizontalCentered="1"/>
      <pageSetup paperSize="9" scale="59" orientation="portrait" r:id="rId1"/>
      <headerFooter alignWithMargins="0"/>
    </customSheetView>
  </customSheetViews>
  <mergeCells count="2">
    <mergeCell ref="A1:F1"/>
    <mergeCell ref="A5:B5"/>
  </mergeCells>
  <phoneticPr fontId="2" type="noConversion"/>
  <dataValidations count="1">
    <dataValidation type="list" allowBlank="1" showInputMessage="1" showErrorMessage="1" sqref="E7:E11 E13:E16">
      <formula1>cenik</formula1>
    </dataValidation>
  </dataValidations>
  <printOptions horizontalCentered="1"/>
  <pageMargins left="0.75" right="0.75" top="0.98425196850393704" bottom="0.98425196850393704" header="0" footer="0"/>
  <pageSetup paperSize="9" scale="50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8"/>
  <sheetViews>
    <sheetView view="pageBreakPreview" zoomScale="70" zoomScaleNormal="66" zoomScaleSheetLayoutView="70" workbookViewId="0">
      <selection activeCell="E10" sqref="E10"/>
    </sheetView>
  </sheetViews>
  <sheetFormatPr defaultColWidth="9.140625" defaultRowHeight="18" x14ac:dyDescent="0.25"/>
  <cols>
    <col min="1" max="1" width="9.140625" style="86"/>
    <col min="2" max="2" width="9.140625" style="135"/>
    <col min="3" max="3" width="79.28515625" style="135" customWidth="1"/>
    <col min="4" max="5" width="25.7109375" style="136" customWidth="1"/>
    <col min="6" max="6" width="25.7109375" style="137" customWidth="1"/>
    <col min="7" max="7" width="2.42578125" style="54" customWidth="1"/>
    <col min="8" max="10" width="18.85546875" style="87" customWidth="1"/>
    <col min="11" max="11" width="13" style="93" customWidth="1"/>
    <col min="12" max="13" width="9.140625" style="54" customWidth="1"/>
    <col min="14" max="14" width="0" style="54" hidden="1" customWidth="1"/>
    <col min="15" max="16384" width="9.140625" style="54"/>
  </cols>
  <sheetData>
    <row r="1" spans="1:11" s="58" customFormat="1" ht="69.75" customHeight="1" x14ac:dyDescent="0.35">
      <c r="A1" s="664" t="s">
        <v>675</v>
      </c>
      <c r="B1" s="664"/>
      <c r="C1" s="664"/>
      <c r="D1" s="664"/>
      <c r="E1" s="664"/>
      <c r="F1" s="664"/>
      <c r="H1" s="88"/>
      <c r="I1" s="88"/>
      <c r="J1" s="88"/>
      <c r="K1" s="92"/>
    </row>
    <row r="2" spans="1:11" s="58" customFormat="1" ht="20.100000000000001" customHeight="1" x14ac:dyDescent="0.35">
      <c r="A2" s="419"/>
      <c r="B2" s="421"/>
      <c r="C2" s="421"/>
      <c r="D2" s="421"/>
      <c r="E2" s="421"/>
      <c r="F2" s="421"/>
      <c r="H2" s="88"/>
      <c r="I2" s="88"/>
      <c r="J2" s="88"/>
      <c r="K2" s="92"/>
    </row>
    <row r="3" spans="1:11" s="58" customFormat="1" ht="20.100000000000001" customHeight="1" x14ac:dyDescent="0.35">
      <c r="A3" s="127" t="s">
        <v>650</v>
      </c>
      <c r="B3" s="421"/>
      <c r="C3" s="421"/>
      <c r="D3" s="421"/>
      <c r="E3" s="421"/>
      <c r="F3" s="421"/>
      <c r="H3" s="88"/>
      <c r="I3" s="88"/>
      <c r="J3" s="88"/>
      <c r="K3" s="92"/>
    </row>
    <row r="4" spans="1:11" s="58" customFormat="1" ht="20.100000000000001" customHeight="1" x14ac:dyDescent="0.35">
      <c r="A4" s="419"/>
      <c r="B4" s="421"/>
      <c r="C4" s="421"/>
      <c r="D4" s="421"/>
      <c r="E4" s="421"/>
      <c r="F4" s="128"/>
      <c r="H4" s="88"/>
      <c r="I4" s="88"/>
      <c r="J4" s="88"/>
      <c r="K4" s="92"/>
    </row>
    <row r="5" spans="1:11" ht="73.150000000000006" customHeight="1" x14ac:dyDescent="0.25">
      <c r="A5" s="662" t="s">
        <v>153</v>
      </c>
      <c r="B5" s="663"/>
      <c r="C5" s="422" t="s">
        <v>154</v>
      </c>
      <c r="D5" s="396" t="s">
        <v>672</v>
      </c>
      <c r="E5" s="400" t="s">
        <v>666</v>
      </c>
      <c r="F5" s="443" t="s">
        <v>667</v>
      </c>
      <c r="H5" s="426"/>
      <c r="I5" s="426"/>
      <c r="J5" s="426"/>
      <c r="K5" s="426"/>
    </row>
    <row r="6" spans="1:11" ht="37.9" customHeight="1" x14ac:dyDescent="0.25">
      <c r="A6" s="665" t="s">
        <v>10</v>
      </c>
      <c r="B6" s="666"/>
      <c r="C6" s="129" t="s">
        <v>29</v>
      </c>
      <c r="D6" s="129"/>
      <c r="E6" s="439"/>
      <c r="F6" s="479"/>
      <c r="H6" s="426"/>
      <c r="I6" s="426"/>
      <c r="J6" s="426"/>
      <c r="K6" s="426"/>
    </row>
    <row r="7" spans="1:11" ht="17.45" customHeight="1" x14ac:dyDescent="0.25">
      <c r="A7" s="179"/>
      <c r="B7" s="179" t="s">
        <v>26</v>
      </c>
      <c r="C7" s="431" t="s">
        <v>524</v>
      </c>
      <c r="D7" s="424">
        <v>3</v>
      </c>
      <c r="E7" s="592"/>
      <c r="F7" s="107">
        <f>D7*E7</f>
        <v>0</v>
      </c>
      <c r="H7" s="390"/>
      <c r="I7" s="124"/>
      <c r="J7" s="125"/>
    </row>
    <row r="8" spans="1:11" ht="17.45" customHeight="1" x14ac:dyDescent="0.25">
      <c r="A8" s="196"/>
      <c r="B8" s="179" t="s">
        <v>27</v>
      </c>
      <c r="C8" s="431" t="s">
        <v>371</v>
      </c>
      <c r="D8" s="424">
        <v>3</v>
      </c>
      <c r="E8" s="592"/>
      <c r="F8" s="107">
        <f t="shared" ref="F8:F11" si="0">D8*E8</f>
        <v>0</v>
      </c>
      <c r="H8" s="390"/>
      <c r="I8" s="124"/>
      <c r="J8" s="125"/>
    </row>
    <row r="9" spans="1:11" ht="17.45" customHeight="1" x14ac:dyDescent="0.25">
      <c r="A9" s="196"/>
      <c r="B9" s="196"/>
      <c r="C9" s="431" t="s">
        <v>372</v>
      </c>
      <c r="D9" s="424">
        <v>3</v>
      </c>
      <c r="E9" s="592"/>
      <c r="F9" s="107">
        <f t="shared" si="0"/>
        <v>0</v>
      </c>
      <c r="H9" s="390"/>
      <c r="I9" s="124"/>
      <c r="J9" s="125"/>
    </row>
    <row r="10" spans="1:11" ht="17.45" customHeight="1" x14ac:dyDescent="0.25">
      <c r="A10" s="196"/>
      <c r="B10" s="196"/>
      <c r="C10" s="431" t="s">
        <v>373</v>
      </c>
      <c r="D10" s="424">
        <v>3</v>
      </c>
      <c r="E10" s="592"/>
      <c r="F10" s="107">
        <f t="shared" si="0"/>
        <v>0</v>
      </c>
      <c r="H10" s="390"/>
      <c r="I10" s="124"/>
      <c r="J10" s="125"/>
    </row>
    <row r="11" spans="1:11" ht="17.45" customHeight="1" x14ac:dyDescent="0.25">
      <c r="A11" s="196"/>
      <c r="B11" s="196"/>
      <c r="C11" s="431" t="s">
        <v>374</v>
      </c>
      <c r="D11" s="424">
        <v>3</v>
      </c>
      <c r="E11" s="592"/>
      <c r="F11" s="107">
        <f t="shared" si="0"/>
        <v>0</v>
      </c>
      <c r="H11" s="390"/>
      <c r="I11" s="124"/>
      <c r="J11" s="125"/>
    </row>
    <row r="12" spans="1:11" ht="36.75" customHeight="1" x14ac:dyDescent="0.25">
      <c r="A12" s="130"/>
      <c r="B12" s="131"/>
      <c r="C12" s="132" t="s">
        <v>31</v>
      </c>
      <c r="D12" s="133"/>
      <c r="E12" s="401"/>
      <c r="F12" s="604"/>
      <c r="H12" s="478"/>
      <c r="I12" s="124"/>
      <c r="J12" s="125"/>
    </row>
    <row r="13" spans="1:11" ht="17.45" customHeight="1" x14ac:dyDescent="0.25">
      <c r="A13" s="481"/>
      <c r="B13" s="482"/>
      <c r="C13" s="179" t="s">
        <v>374</v>
      </c>
      <c r="D13" s="424">
        <v>2</v>
      </c>
      <c r="E13" s="592"/>
      <c r="F13" s="107">
        <f>D13*E13</f>
        <v>0</v>
      </c>
      <c r="H13" s="390"/>
      <c r="I13" s="124"/>
      <c r="J13" s="125"/>
    </row>
    <row r="14" spans="1:11" ht="17.45" customHeight="1" x14ac:dyDescent="0.25">
      <c r="A14" s="483"/>
      <c r="B14" s="484"/>
      <c r="C14" s="179" t="s">
        <v>372</v>
      </c>
      <c r="D14" s="424">
        <v>2</v>
      </c>
      <c r="E14" s="592"/>
      <c r="F14" s="107">
        <f t="shared" ref="F14:F17" si="1">D14*E14</f>
        <v>0</v>
      </c>
      <c r="H14" s="390"/>
      <c r="I14" s="124"/>
      <c r="J14" s="125"/>
    </row>
    <row r="15" spans="1:11" ht="17.45" customHeight="1" x14ac:dyDescent="0.25">
      <c r="A15" s="483"/>
      <c r="B15" s="484"/>
      <c r="C15" s="179" t="s">
        <v>373</v>
      </c>
      <c r="D15" s="424">
        <v>2</v>
      </c>
      <c r="E15" s="592"/>
      <c r="F15" s="107">
        <f t="shared" si="1"/>
        <v>0</v>
      </c>
      <c r="H15" s="390"/>
      <c r="I15" s="124"/>
      <c r="J15" s="125"/>
    </row>
    <row r="16" spans="1:11" ht="17.45" customHeight="1" x14ac:dyDescent="0.25">
      <c r="A16" s="483"/>
      <c r="B16" s="484"/>
      <c r="C16" s="179" t="s">
        <v>375</v>
      </c>
      <c r="D16" s="424">
        <v>2</v>
      </c>
      <c r="E16" s="592"/>
      <c r="F16" s="107">
        <f t="shared" si="1"/>
        <v>0</v>
      </c>
      <c r="H16" s="390"/>
      <c r="I16" s="124"/>
      <c r="J16" s="125"/>
    </row>
    <row r="17" spans="1:11" ht="17.45" customHeight="1" x14ac:dyDescent="0.25">
      <c r="A17" s="483"/>
      <c r="B17" s="484"/>
      <c r="C17" s="179" t="s">
        <v>371</v>
      </c>
      <c r="D17" s="424">
        <v>2</v>
      </c>
      <c r="E17" s="592"/>
      <c r="F17" s="107">
        <f t="shared" si="1"/>
        <v>0</v>
      </c>
      <c r="H17" s="390"/>
      <c r="I17" s="124"/>
      <c r="J17" s="125"/>
    </row>
    <row r="18" spans="1:11" ht="34.5" customHeight="1" x14ac:dyDescent="0.25">
      <c r="A18" s="130"/>
      <c r="B18" s="131"/>
      <c r="C18" s="132" t="s">
        <v>32</v>
      </c>
      <c r="D18" s="133"/>
      <c r="E18" s="392"/>
      <c r="F18" s="53"/>
      <c r="H18" s="107"/>
      <c r="I18" s="107"/>
      <c r="J18" s="257"/>
    </row>
    <row r="19" spans="1:11" x14ac:dyDescent="0.25">
      <c r="F19" s="55"/>
      <c r="H19" s="84"/>
      <c r="I19" s="84"/>
      <c r="J19" s="85"/>
    </row>
    <row r="20" spans="1:11" ht="35.25" customHeight="1" x14ac:dyDescent="0.25">
      <c r="A20" s="130"/>
      <c r="B20" s="138"/>
      <c r="C20" s="139" t="s">
        <v>195</v>
      </c>
      <c r="D20" s="140"/>
      <c r="E20" s="140"/>
      <c r="F20" s="56"/>
      <c r="H20" s="84"/>
      <c r="I20" s="84"/>
      <c r="J20" s="85"/>
    </row>
    <row r="21" spans="1:11" x14ac:dyDescent="0.25">
      <c r="A21" s="485"/>
      <c r="B21" s="485"/>
      <c r="C21" s="147" t="s">
        <v>39</v>
      </c>
      <c r="D21" s="149"/>
      <c r="E21" s="204"/>
      <c r="F21" s="62"/>
      <c r="H21" s="269">
        <v>0.04</v>
      </c>
      <c r="I21" s="84">
        <f t="shared" ref="I21:I24" si="2">F21-H21</f>
        <v>-0.04</v>
      </c>
      <c r="J21" s="85">
        <f t="shared" ref="J21:J23" si="3">IFERROR(F21/H21*100,"-")</f>
        <v>0</v>
      </c>
    </row>
    <row r="22" spans="1:11" x14ac:dyDescent="0.25">
      <c r="A22" s="485"/>
      <c r="B22" s="485"/>
      <c r="C22" s="147" t="s">
        <v>40</v>
      </c>
      <c r="D22" s="150" t="s">
        <v>264</v>
      </c>
      <c r="E22" s="150"/>
      <c r="F22" s="97"/>
      <c r="H22" s="270" t="s">
        <v>66</v>
      </c>
      <c r="I22" s="84"/>
      <c r="J22" s="85" t="str">
        <f t="shared" ref="J22" si="4">IFERROR(F22/H22*100,"-")</f>
        <v>-</v>
      </c>
    </row>
    <row r="23" spans="1:11" x14ac:dyDescent="0.25">
      <c r="A23" s="485"/>
      <c r="B23" s="485"/>
      <c r="C23" s="147" t="s">
        <v>265</v>
      </c>
      <c r="D23" s="185" t="s">
        <v>175</v>
      </c>
      <c r="E23" s="486"/>
      <c r="F23" s="62"/>
      <c r="H23" s="269">
        <v>15</v>
      </c>
      <c r="I23" s="84">
        <f t="shared" si="2"/>
        <v>-15</v>
      </c>
      <c r="J23" s="85">
        <f t="shared" si="3"/>
        <v>0</v>
      </c>
    </row>
    <row r="24" spans="1:11" x14ac:dyDescent="0.25">
      <c r="A24" s="485"/>
      <c r="B24" s="485"/>
      <c r="C24" s="147" t="s">
        <v>266</v>
      </c>
      <c r="D24" s="185" t="s">
        <v>175</v>
      </c>
      <c r="E24" s="486"/>
      <c r="F24" s="62"/>
      <c r="H24" s="269">
        <v>35</v>
      </c>
      <c r="I24" s="84">
        <f t="shared" si="2"/>
        <v>-35</v>
      </c>
      <c r="J24" s="85">
        <f>IFERROR(F24/H24*100,"-")</f>
        <v>0</v>
      </c>
    </row>
    <row r="26" spans="1:11" s="51" customFormat="1" x14ac:dyDescent="0.25">
      <c r="A26" s="86"/>
      <c r="B26" s="135"/>
      <c r="C26" s="135"/>
      <c r="D26" s="136"/>
      <c r="E26" s="136"/>
      <c r="F26" s="137"/>
      <c r="H26" s="86"/>
      <c r="I26" s="86"/>
      <c r="J26" s="86"/>
      <c r="K26" s="93"/>
    </row>
    <row r="29" spans="1:11" s="51" customFormat="1" ht="36.75" customHeight="1" x14ac:dyDescent="0.25">
      <c r="A29" s="255"/>
      <c r="B29" s="255"/>
      <c r="C29" s="255"/>
      <c r="D29" s="255"/>
      <c r="E29" s="255"/>
      <c r="F29" s="255"/>
      <c r="H29" s="86"/>
      <c r="I29" s="86"/>
      <c r="J29" s="86"/>
      <c r="K29" s="93"/>
    </row>
    <row r="31" spans="1:11" x14ac:dyDescent="0.25">
      <c r="D31" s="136" t="s">
        <v>295</v>
      </c>
    </row>
    <row r="35" spans="1:11" x14ac:dyDescent="0.25">
      <c r="A35" s="420"/>
      <c r="B35" s="420"/>
      <c r="C35" s="420"/>
      <c r="D35" s="420"/>
      <c r="E35" s="420"/>
      <c r="F35" s="420"/>
    </row>
    <row r="36" spans="1:11" ht="39" customHeight="1" x14ac:dyDescent="0.25">
      <c r="A36" s="190"/>
      <c r="B36" s="190"/>
      <c r="C36" s="190"/>
      <c r="D36" s="190"/>
      <c r="E36" s="190"/>
      <c r="F36" s="190"/>
    </row>
    <row r="38" spans="1:11" s="51" customFormat="1" ht="54" customHeight="1" x14ac:dyDescent="0.25">
      <c r="A38" s="190"/>
      <c r="B38" s="191"/>
      <c r="C38" s="191"/>
      <c r="D38" s="191"/>
      <c r="E38" s="191"/>
      <c r="F38" s="191"/>
      <c r="H38" s="86"/>
      <c r="I38" s="86"/>
      <c r="J38" s="86"/>
      <c r="K38" s="93"/>
    </row>
  </sheetData>
  <customSheetViews>
    <customSheetView guid="{839003FA-3055-4E28-826D-0A2EF77DACBD}" scale="70" showPageBreaks="1" fitToPage="1" printArea="1" view="pageBreakPreview">
      <selection activeCell="E2" sqref="E2"/>
      <pageMargins left="0.75" right="0.75" top="0.98425196850393704" bottom="0.98425196850393704" header="0" footer="0"/>
      <printOptions horizontalCentered="1"/>
      <pageSetup paperSize="9" scale="59" orientation="portrait" r:id="rId1"/>
      <headerFooter alignWithMargins="0"/>
    </customSheetView>
  </customSheetViews>
  <mergeCells count="3">
    <mergeCell ref="A1:F1"/>
    <mergeCell ref="A5:B5"/>
    <mergeCell ref="A6:B6"/>
  </mergeCells>
  <phoneticPr fontId="2" type="noConversion"/>
  <dataValidations count="1">
    <dataValidation type="list" allowBlank="1" showInputMessage="1" showErrorMessage="1" sqref="E7:E11 E13:E17">
      <formula1>cenik</formula1>
    </dataValidation>
  </dataValidations>
  <printOptions horizontalCentered="1"/>
  <pageMargins left="0.75" right="0.75" top="0.98425196850393704" bottom="0.98425196850393704" header="0" footer="0"/>
  <pageSetup paperSize="9" scale="50" orientation="portrait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45"/>
  <sheetViews>
    <sheetView view="pageBreakPreview" zoomScale="70" zoomScaleNormal="66" zoomScaleSheetLayoutView="70" workbookViewId="0">
      <selection activeCell="D32" sqref="D32"/>
    </sheetView>
  </sheetViews>
  <sheetFormatPr defaultColWidth="9.140625" defaultRowHeight="18" x14ac:dyDescent="0.25"/>
  <cols>
    <col min="1" max="1" width="9.140625" style="86"/>
    <col min="2" max="2" width="9.140625" style="135"/>
    <col min="3" max="3" width="80.5703125" style="135" customWidth="1"/>
    <col min="4" max="5" width="25.7109375" style="136" customWidth="1"/>
    <col min="6" max="6" width="25.7109375" style="137" customWidth="1"/>
    <col min="7" max="7" width="2.42578125" style="54" customWidth="1"/>
    <col min="8" max="10" width="18.85546875" style="87" customWidth="1"/>
    <col min="11" max="11" width="13" style="93" customWidth="1"/>
    <col min="12" max="13" width="9.140625" style="54" customWidth="1"/>
    <col min="14" max="14" width="0" style="54" hidden="1" customWidth="1"/>
    <col min="15" max="16384" width="9.140625" style="54"/>
  </cols>
  <sheetData>
    <row r="1" spans="1:11" s="58" customFormat="1" ht="69.75" customHeight="1" x14ac:dyDescent="0.35">
      <c r="A1" s="664" t="s">
        <v>675</v>
      </c>
      <c r="B1" s="664"/>
      <c r="C1" s="664"/>
      <c r="D1" s="664"/>
      <c r="E1" s="664"/>
      <c r="F1" s="664"/>
      <c r="H1" s="88"/>
      <c r="I1" s="88"/>
      <c r="J1" s="88"/>
      <c r="K1" s="92"/>
    </row>
    <row r="2" spans="1:11" s="58" customFormat="1" ht="20.100000000000001" customHeight="1" x14ac:dyDescent="0.35">
      <c r="A2" s="442"/>
      <c r="B2" s="445"/>
      <c r="C2" s="445"/>
      <c r="D2" s="445"/>
      <c r="E2" s="445"/>
      <c r="F2" s="445"/>
      <c r="H2" s="88"/>
      <c r="I2" s="88"/>
      <c r="J2" s="88"/>
      <c r="K2" s="92"/>
    </row>
    <row r="3" spans="1:11" s="58" customFormat="1" ht="20.100000000000001" customHeight="1" x14ac:dyDescent="0.35">
      <c r="A3" s="127" t="s">
        <v>650</v>
      </c>
      <c r="B3" s="445"/>
      <c r="C3" s="445"/>
      <c r="D3" s="445"/>
      <c r="E3" s="445"/>
      <c r="F3" s="445"/>
      <c r="H3" s="88"/>
      <c r="I3" s="88"/>
      <c r="J3" s="88"/>
      <c r="K3" s="92"/>
    </row>
    <row r="4" spans="1:11" s="58" customFormat="1" ht="20.100000000000001" customHeight="1" x14ac:dyDescent="0.35">
      <c r="A4" s="442"/>
      <c r="B4" s="445"/>
      <c r="C4" s="445"/>
      <c r="D4" s="445"/>
      <c r="E4" s="445"/>
      <c r="F4" s="128"/>
      <c r="H4" s="88"/>
      <c r="I4" s="88"/>
      <c r="J4" s="88"/>
      <c r="K4" s="92"/>
    </row>
    <row r="5" spans="1:11" ht="74.45" customHeight="1" x14ac:dyDescent="0.25">
      <c r="A5" s="662" t="s">
        <v>153</v>
      </c>
      <c r="B5" s="663"/>
      <c r="C5" s="446" t="s">
        <v>154</v>
      </c>
      <c r="D5" s="396" t="s">
        <v>672</v>
      </c>
      <c r="E5" s="400" t="s">
        <v>666</v>
      </c>
      <c r="F5" s="423" t="s">
        <v>667</v>
      </c>
      <c r="H5" s="426"/>
      <c r="I5" s="426"/>
      <c r="J5" s="426"/>
      <c r="K5" s="426"/>
    </row>
    <row r="6" spans="1:11" ht="37.9" customHeight="1" x14ac:dyDescent="0.25">
      <c r="A6" s="665" t="s">
        <v>11</v>
      </c>
      <c r="B6" s="666"/>
      <c r="C6" s="129" t="s">
        <v>29</v>
      </c>
      <c r="D6" s="129"/>
      <c r="E6" s="439"/>
      <c r="F6" s="479"/>
      <c r="H6" s="426"/>
      <c r="I6" s="426"/>
      <c r="J6" s="426"/>
      <c r="K6" s="426"/>
    </row>
    <row r="7" spans="1:11" ht="17.45" customHeight="1" x14ac:dyDescent="0.25">
      <c r="A7" s="202"/>
      <c r="B7" s="179" t="s">
        <v>26</v>
      </c>
      <c r="C7" s="431" t="s">
        <v>525</v>
      </c>
      <c r="D7" s="158">
        <v>3</v>
      </c>
      <c r="E7" s="588"/>
      <c r="F7" s="89">
        <f>D7*E7</f>
        <v>0</v>
      </c>
      <c r="H7" s="399"/>
      <c r="I7" s="124"/>
      <c r="J7" s="125"/>
    </row>
    <row r="8" spans="1:11" ht="17.45" customHeight="1" x14ac:dyDescent="0.25">
      <c r="A8" s="488"/>
      <c r="B8" s="196"/>
      <c r="C8" s="431" t="s">
        <v>526</v>
      </c>
      <c r="D8" s="158">
        <v>3</v>
      </c>
      <c r="E8" s="588"/>
      <c r="F8" s="89">
        <f t="shared" ref="F8:F12" si="0">D8*E8</f>
        <v>0</v>
      </c>
      <c r="H8" s="399"/>
      <c r="I8" s="124"/>
      <c r="J8" s="125"/>
    </row>
    <row r="9" spans="1:11" ht="17.45" customHeight="1" x14ac:dyDescent="0.25">
      <c r="A9" s="488"/>
      <c r="B9" s="179" t="s">
        <v>27</v>
      </c>
      <c r="C9" s="431" t="s">
        <v>379</v>
      </c>
      <c r="D9" s="158">
        <v>3</v>
      </c>
      <c r="E9" s="588"/>
      <c r="F9" s="89">
        <f t="shared" si="0"/>
        <v>0</v>
      </c>
      <c r="H9" s="399"/>
      <c r="I9" s="124"/>
      <c r="J9" s="125"/>
    </row>
    <row r="10" spans="1:11" ht="17.45" customHeight="1" x14ac:dyDescent="0.25">
      <c r="A10" s="488"/>
      <c r="B10" s="196"/>
      <c r="C10" s="431" t="s">
        <v>380</v>
      </c>
      <c r="D10" s="460">
        <v>3</v>
      </c>
      <c r="E10" s="592"/>
      <c r="F10" s="89">
        <f t="shared" si="0"/>
        <v>0</v>
      </c>
      <c r="H10" s="399"/>
      <c r="I10" s="124"/>
      <c r="J10" s="125"/>
    </row>
    <row r="11" spans="1:11" ht="17.45" customHeight="1" x14ac:dyDescent="0.25">
      <c r="A11" s="488"/>
      <c r="B11" s="196"/>
      <c r="C11" s="431" t="s">
        <v>383</v>
      </c>
      <c r="D11" s="158">
        <v>3</v>
      </c>
      <c r="E11" s="588"/>
      <c r="F11" s="89">
        <f t="shared" si="0"/>
        <v>0</v>
      </c>
      <c r="H11" s="399"/>
      <c r="I11" s="124"/>
      <c r="J11" s="125"/>
    </row>
    <row r="12" spans="1:11" ht="40.5" customHeight="1" x14ac:dyDescent="0.25">
      <c r="A12" s="488"/>
      <c r="B12" s="196"/>
      <c r="C12" s="431" t="s">
        <v>527</v>
      </c>
      <c r="D12" s="460">
        <v>3</v>
      </c>
      <c r="E12" s="592"/>
      <c r="F12" s="89">
        <f t="shared" si="0"/>
        <v>0</v>
      </c>
      <c r="H12" s="399"/>
      <c r="I12" s="124"/>
      <c r="J12" s="125"/>
    </row>
    <row r="13" spans="1:11" ht="34.5" customHeight="1" x14ac:dyDescent="0.25">
      <c r="A13" s="130"/>
      <c r="B13" s="131"/>
      <c r="C13" s="132" t="s">
        <v>31</v>
      </c>
      <c r="D13" s="133"/>
      <c r="E13" s="401"/>
      <c r="F13" s="404"/>
      <c r="H13" s="123"/>
      <c r="I13" s="124"/>
      <c r="J13" s="125"/>
    </row>
    <row r="14" spans="1:11" ht="19.5" customHeight="1" x14ac:dyDescent="0.25">
      <c r="A14" s="431"/>
      <c r="B14" s="431"/>
      <c r="C14" s="431" t="s">
        <v>378</v>
      </c>
      <c r="D14" s="460">
        <v>5</v>
      </c>
      <c r="E14" s="592"/>
      <c r="F14" s="89">
        <f>D14*E14</f>
        <v>0</v>
      </c>
      <c r="H14" s="399"/>
      <c r="I14" s="124"/>
      <c r="J14" s="125"/>
    </row>
    <row r="15" spans="1:11" ht="17.45" customHeight="1" x14ac:dyDescent="0.25">
      <c r="A15" s="433"/>
      <c r="B15" s="433"/>
      <c r="C15" s="179" t="s">
        <v>380</v>
      </c>
      <c r="D15" s="448">
        <v>2</v>
      </c>
      <c r="E15" s="611"/>
      <c r="F15" s="89">
        <f t="shared" ref="F15:F21" si="1">D15*E15</f>
        <v>0</v>
      </c>
      <c r="H15" s="399"/>
      <c r="I15" s="124"/>
      <c r="J15" s="125"/>
    </row>
    <row r="16" spans="1:11" ht="17.45" customHeight="1" x14ac:dyDescent="0.25">
      <c r="A16" s="433"/>
      <c r="B16" s="433"/>
      <c r="C16" s="179" t="s">
        <v>383</v>
      </c>
      <c r="D16" s="158">
        <v>2</v>
      </c>
      <c r="E16" s="588"/>
      <c r="F16" s="89">
        <f t="shared" si="1"/>
        <v>0</v>
      </c>
      <c r="H16" s="399"/>
      <c r="I16" s="124"/>
      <c r="J16" s="125"/>
    </row>
    <row r="17" spans="1:10" ht="17.45" customHeight="1" x14ac:dyDescent="0.25">
      <c r="A17" s="433"/>
      <c r="B17" s="433"/>
      <c r="C17" s="179" t="s">
        <v>382</v>
      </c>
      <c r="D17" s="158">
        <v>2</v>
      </c>
      <c r="E17" s="588"/>
      <c r="F17" s="89">
        <f t="shared" si="1"/>
        <v>0</v>
      </c>
      <c r="H17" s="399"/>
      <c r="I17" s="124"/>
      <c r="J17" s="125"/>
    </row>
    <row r="18" spans="1:10" ht="17.45" customHeight="1" x14ac:dyDescent="0.25">
      <c r="A18" s="433"/>
      <c r="B18" s="433"/>
      <c r="C18" s="179" t="s">
        <v>379</v>
      </c>
      <c r="D18" s="158">
        <v>2</v>
      </c>
      <c r="E18" s="588"/>
      <c r="F18" s="89">
        <f t="shared" si="1"/>
        <v>0</v>
      </c>
      <c r="H18" s="399"/>
      <c r="I18" s="124"/>
      <c r="J18" s="125"/>
    </row>
    <row r="19" spans="1:10" ht="17.45" customHeight="1" x14ac:dyDescent="0.25">
      <c r="A19" s="433"/>
      <c r="B19" s="433"/>
      <c r="C19" s="179" t="s">
        <v>381</v>
      </c>
      <c r="D19" s="158">
        <v>2</v>
      </c>
      <c r="E19" s="588"/>
      <c r="F19" s="89">
        <f t="shared" si="1"/>
        <v>0</v>
      </c>
      <c r="H19" s="399"/>
      <c r="I19" s="124"/>
      <c r="J19" s="125"/>
    </row>
    <row r="20" spans="1:10" ht="17.45" customHeight="1" x14ac:dyDescent="0.25">
      <c r="A20" s="433"/>
      <c r="B20" s="433"/>
      <c r="C20" s="179" t="s">
        <v>385</v>
      </c>
      <c r="D20" s="158">
        <v>2</v>
      </c>
      <c r="E20" s="588"/>
      <c r="F20" s="89">
        <f t="shared" si="1"/>
        <v>0</v>
      </c>
      <c r="H20" s="399"/>
      <c r="I20" s="124"/>
      <c r="J20" s="125"/>
    </row>
    <row r="21" spans="1:10" ht="40.5" customHeight="1" x14ac:dyDescent="0.25">
      <c r="A21" s="433"/>
      <c r="B21" s="433"/>
      <c r="C21" s="179" t="s">
        <v>384</v>
      </c>
      <c r="D21" s="158">
        <v>2</v>
      </c>
      <c r="E21" s="588"/>
      <c r="F21" s="89">
        <f t="shared" si="1"/>
        <v>0</v>
      </c>
      <c r="H21" s="399"/>
      <c r="I21" s="124"/>
      <c r="J21" s="125"/>
    </row>
    <row r="22" spans="1:10" ht="39" customHeight="1" x14ac:dyDescent="0.25">
      <c r="A22" s="130"/>
      <c r="B22" s="131"/>
      <c r="C22" s="132" t="s">
        <v>32</v>
      </c>
      <c r="D22" s="133"/>
      <c r="E22" s="392"/>
      <c r="F22" s="53"/>
      <c r="H22" s="262"/>
      <c r="I22" s="107"/>
      <c r="J22" s="257"/>
    </row>
    <row r="23" spans="1:10" x14ac:dyDescent="0.25">
      <c r="F23" s="55"/>
      <c r="H23" s="89"/>
      <c r="I23" s="84"/>
      <c r="J23" s="85"/>
    </row>
    <row r="24" spans="1:10" ht="35.25" customHeight="1" x14ac:dyDescent="0.25">
      <c r="A24" s="130"/>
      <c r="B24" s="138"/>
      <c r="C24" s="139" t="s">
        <v>195</v>
      </c>
      <c r="D24" s="140"/>
      <c r="E24" s="140"/>
      <c r="F24" s="56"/>
      <c r="H24" s="89"/>
      <c r="I24" s="84"/>
      <c r="J24" s="85"/>
    </row>
    <row r="25" spans="1:10" x14ac:dyDescent="0.25">
      <c r="A25" s="435"/>
      <c r="B25" s="435"/>
      <c r="C25" s="147" t="s">
        <v>79</v>
      </c>
      <c r="D25" s="149"/>
      <c r="E25" s="149"/>
      <c r="F25" s="69"/>
      <c r="H25" s="114">
        <v>40</v>
      </c>
      <c r="I25" s="84">
        <f t="shared" ref="I25:I30" si="2">F25-H25</f>
        <v>-40</v>
      </c>
      <c r="J25" s="85">
        <f t="shared" ref="J25:J30" si="3">IFERROR(F25/H25*100,"-")</f>
        <v>0</v>
      </c>
    </row>
    <row r="26" spans="1:10" x14ac:dyDescent="0.25">
      <c r="A26" s="490"/>
      <c r="B26" s="490"/>
      <c r="C26" s="147" t="s">
        <v>41</v>
      </c>
      <c r="D26" s="149"/>
      <c r="E26" s="149"/>
      <c r="F26" s="69"/>
      <c r="H26" s="114">
        <v>80</v>
      </c>
      <c r="I26" s="84">
        <f t="shared" si="2"/>
        <v>-80</v>
      </c>
      <c r="J26" s="85">
        <f t="shared" si="3"/>
        <v>0</v>
      </c>
    </row>
    <row r="27" spans="1:10" x14ac:dyDescent="0.25">
      <c r="A27" s="490"/>
      <c r="B27" s="490"/>
      <c r="C27" s="147" t="s">
        <v>80</v>
      </c>
      <c r="D27" s="149"/>
      <c r="E27" s="149"/>
      <c r="F27" s="69"/>
      <c r="H27" s="114">
        <v>120</v>
      </c>
      <c r="I27" s="84">
        <f t="shared" si="2"/>
        <v>-120</v>
      </c>
      <c r="J27" s="85">
        <f t="shared" si="3"/>
        <v>0</v>
      </c>
    </row>
    <row r="28" spans="1:10" ht="34.9" customHeight="1" x14ac:dyDescent="0.25">
      <c r="A28" s="490"/>
      <c r="B28" s="490"/>
      <c r="C28" s="491" t="s">
        <v>164</v>
      </c>
      <c r="D28" s="183"/>
      <c r="E28" s="183"/>
      <c r="F28" s="69"/>
      <c r="H28" s="114">
        <v>40</v>
      </c>
      <c r="I28" s="84">
        <f t="shared" si="2"/>
        <v>-40</v>
      </c>
      <c r="J28" s="85">
        <f t="shared" si="3"/>
        <v>0</v>
      </c>
    </row>
    <row r="29" spans="1:10" ht="34.9" customHeight="1" x14ac:dyDescent="0.25">
      <c r="A29" s="490"/>
      <c r="B29" s="490"/>
      <c r="C29" s="491" t="s">
        <v>165</v>
      </c>
      <c r="D29" s="183"/>
      <c r="E29" s="183"/>
      <c r="F29" s="69"/>
      <c r="H29" s="114">
        <v>80</v>
      </c>
      <c r="I29" s="84">
        <f t="shared" si="2"/>
        <v>-80</v>
      </c>
      <c r="J29" s="85">
        <f t="shared" si="3"/>
        <v>0</v>
      </c>
    </row>
    <row r="30" spans="1:10" x14ac:dyDescent="0.25">
      <c r="A30" s="437"/>
      <c r="B30" s="437"/>
      <c r="C30" s="147" t="s">
        <v>81</v>
      </c>
      <c r="D30" s="149"/>
      <c r="E30" s="149"/>
      <c r="F30" s="69"/>
      <c r="H30" s="114">
        <v>100</v>
      </c>
      <c r="I30" s="84">
        <f t="shared" si="2"/>
        <v>-100</v>
      </c>
      <c r="J30" s="85">
        <f t="shared" si="3"/>
        <v>0</v>
      </c>
    </row>
    <row r="31" spans="1:10" ht="33.6" customHeight="1" x14ac:dyDescent="0.25"/>
    <row r="33" spans="1:11" s="51" customFormat="1" x14ac:dyDescent="0.25">
      <c r="A33" s="86"/>
      <c r="B33" s="135"/>
      <c r="C33" s="135"/>
      <c r="D33" s="136" t="s">
        <v>295</v>
      </c>
      <c r="E33" s="136"/>
      <c r="F33" s="137"/>
      <c r="H33" s="86"/>
      <c r="I33" s="86"/>
      <c r="J33" s="86"/>
      <c r="K33" s="93"/>
    </row>
    <row r="36" spans="1:11" s="51" customFormat="1" ht="36.75" customHeight="1" x14ac:dyDescent="0.25">
      <c r="A36" s="255"/>
      <c r="B36" s="255"/>
      <c r="C36" s="255"/>
      <c r="D36" s="255"/>
      <c r="E36" s="255"/>
      <c r="F36" s="255"/>
      <c r="H36" s="86"/>
      <c r="I36" s="86"/>
      <c r="J36" s="86"/>
      <c r="K36" s="93"/>
    </row>
    <row r="38" spans="1:11" ht="17.45" customHeight="1" x14ac:dyDescent="0.25"/>
    <row r="42" spans="1:11" x14ac:dyDescent="0.25">
      <c r="A42" s="447"/>
      <c r="B42" s="447"/>
      <c r="C42" s="447"/>
      <c r="D42" s="447"/>
      <c r="E42" s="447"/>
      <c r="F42" s="447"/>
    </row>
    <row r="43" spans="1:11" ht="39" customHeight="1" x14ac:dyDescent="0.25">
      <c r="A43" s="190"/>
      <c r="B43" s="190"/>
      <c r="C43" s="190"/>
      <c r="D43" s="190"/>
      <c r="E43" s="190"/>
      <c r="F43" s="190"/>
    </row>
    <row r="45" spans="1:11" s="51" customFormat="1" ht="54" customHeight="1" x14ac:dyDescent="0.25">
      <c r="A45" s="190"/>
      <c r="B45" s="191"/>
      <c r="C45" s="191"/>
      <c r="D45" s="191"/>
      <c r="E45" s="191"/>
      <c r="F45" s="191"/>
      <c r="H45" s="86"/>
      <c r="I45" s="86"/>
      <c r="J45" s="86"/>
      <c r="K45" s="93"/>
    </row>
  </sheetData>
  <customSheetViews>
    <customSheetView guid="{839003FA-3055-4E28-826D-0A2EF77DACBD}" scale="70" showPageBreaks="1" fitToPage="1" printArea="1" view="pageBreakPreview" topLeftCell="A37">
      <selection activeCell="C55" sqref="C55"/>
      <pageMargins left="0.75" right="0.75" top="0.98425196850393704" bottom="0.98425196850393704" header="0" footer="0"/>
      <printOptions horizontalCentered="1"/>
      <pageSetup paperSize="9" scale="45" orientation="portrait" r:id="rId1"/>
      <headerFooter alignWithMargins="0"/>
    </customSheetView>
  </customSheetViews>
  <mergeCells count="3">
    <mergeCell ref="A1:F1"/>
    <mergeCell ref="A5:B5"/>
    <mergeCell ref="A6:B6"/>
  </mergeCells>
  <phoneticPr fontId="2" type="noConversion"/>
  <dataValidations count="1">
    <dataValidation type="list" allowBlank="1" showInputMessage="1" showErrorMessage="1" sqref="E7:E12 E14:E21">
      <formula1>cenik</formula1>
    </dataValidation>
  </dataValidations>
  <printOptions horizontalCentered="1"/>
  <pageMargins left="0.75" right="0.75" top="0.98425196850393704" bottom="0.98425196850393704" header="0" footer="0"/>
  <pageSetup paperSize="9" scale="50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7"/>
  <sheetViews>
    <sheetView view="pageBreakPreview" zoomScale="70" zoomScaleNormal="66" zoomScaleSheetLayoutView="70" workbookViewId="0">
      <selection activeCell="D29" sqref="D29"/>
    </sheetView>
  </sheetViews>
  <sheetFormatPr defaultColWidth="9.140625" defaultRowHeight="18" x14ac:dyDescent="0.25"/>
  <cols>
    <col min="1" max="1" width="9.140625" style="86"/>
    <col min="2" max="2" width="9.140625" style="135"/>
    <col min="3" max="3" width="75.85546875" style="135" customWidth="1"/>
    <col min="4" max="5" width="25.7109375" style="136" customWidth="1"/>
    <col min="6" max="6" width="25.7109375" style="137" customWidth="1"/>
    <col min="7" max="7" width="2.42578125" style="54" customWidth="1"/>
    <col min="8" max="10" width="18.85546875" style="87" customWidth="1"/>
    <col min="11" max="11" width="13" style="93" customWidth="1"/>
    <col min="12" max="13" width="9.140625" style="54" customWidth="1"/>
    <col min="14" max="14" width="0" style="54" hidden="1" customWidth="1"/>
    <col min="15" max="16384" width="9.140625" style="54"/>
  </cols>
  <sheetData>
    <row r="1" spans="1:11" s="58" customFormat="1" ht="69.75" customHeight="1" x14ac:dyDescent="0.35">
      <c r="A1" s="664" t="s">
        <v>675</v>
      </c>
      <c r="B1" s="664"/>
      <c r="C1" s="664"/>
      <c r="D1" s="664"/>
      <c r="E1" s="664"/>
      <c r="F1" s="664"/>
      <c r="H1" s="88"/>
      <c r="I1" s="88"/>
      <c r="J1" s="88"/>
      <c r="K1" s="92"/>
    </row>
    <row r="2" spans="1:11" s="58" customFormat="1" ht="20.100000000000001" customHeight="1" x14ac:dyDescent="0.35">
      <c r="A2" s="442"/>
      <c r="B2" s="445"/>
      <c r="C2" s="445"/>
      <c r="D2" s="445"/>
      <c r="E2" s="445"/>
      <c r="F2" s="445"/>
      <c r="H2" s="88"/>
      <c r="I2" s="88"/>
      <c r="J2" s="88"/>
      <c r="K2" s="92"/>
    </row>
    <row r="3" spans="1:11" s="58" customFormat="1" ht="20.100000000000001" customHeight="1" x14ac:dyDescent="0.35">
      <c r="A3" s="127" t="s">
        <v>650</v>
      </c>
      <c r="B3" s="445"/>
      <c r="C3" s="445"/>
      <c r="D3" s="445"/>
      <c r="E3" s="445"/>
      <c r="F3" s="445"/>
      <c r="H3" s="88"/>
      <c r="I3" s="88"/>
      <c r="J3" s="88"/>
      <c r="K3" s="92"/>
    </row>
    <row r="4" spans="1:11" s="58" customFormat="1" ht="20.100000000000001" customHeight="1" x14ac:dyDescent="0.35">
      <c r="A4" s="442"/>
      <c r="B4" s="445"/>
      <c r="C4" s="445"/>
      <c r="D4" s="445"/>
      <c r="E4" s="445"/>
      <c r="F4" s="128"/>
      <c r="H4" s="88"/>
      <c r="I4" s="88"/>
      <c r="J4" s="88"/>
      <c r="K4" s="92"/>
    </row>
    <row r="5" spans="1:11" ht="82.9" customHeight="1" x14ac:dyDescent="0.25">
      <c r="A5" s="662" t="s">
        <v>153</v>
      </c>
      <c r="B5" s="663"/>
      <c r="C5" s="446" t="s">
        <v>154</v>
      </c>
      <c r="D5" s="396" t="s">
        <v>672</v>
      </c>
      <c r="E5" s="400" t="s">
        <v>666</v>
      </c>
      <c r="F5" s="443" t="s">
        <v>667</v>
      </c>
      <c r="H5" s="426"/>
      <c r="I5" s="426"/>
      <c r="J5" s="426"/>
      <c r="K5" s="426"/>
    </row>
    <row r="6" spans="1:11" ht="37.9" customHeight="1" x14ac:dyDescent="0.25">
      <c r="A6" s="427" t="s">
        <v>12</v>
      </c>
      <c r="B6" s="428"/>
      <c r="C6" s="129" t="s">
        <v>29</v>
      </c>
      <c r="D6" s="129"/>
      <c r="E6" s="439"/>
      <c r="F6" s="479"/>
      <c r="H6" s="426"/>
      <c r="I6" s="426"/>
      <c r="J6" s="426"/>
      <c r="K6" s="426"/>
    </row>
    <row r="7" spans="1:11" x14ac:dyDescent="0.25">
      <c r="A7" s="432"/>
      <c r="B7" s="179" t="s">
        <v>26</v>
      </c>
      <c r="C7" s="179" t="s">
        <v>528</v>
      </c>
      <c r="D7" s="158">
        <v>3</v>
      </c>
      <c r="E7" s="588"/>
      <c r="F7" s="84">
        <f>D7*E7</f>
        <v>0</v>
      </c>
      <c r="H7" s="390"/>
      <c r="I7" s="124"/>
      <c r="J7" s="125"/>
    </row>
    <row r="8" spans="1:11" x14ac:dyDescent="0.25">
      <c r="A8" s="492"/>
      <c r="B8" s="196"/>
      <c r="C8" s="179" t="s">
        <v>529</v>
      </c>
      <c r="D8" s="158">
        <v>3</v>
      </c>
      <c r="E8" s="588"/>
      <c r="F8" s="84">
        <f t="shared" ref="F8:F13" si="0">D8*E8</f>
        <v>0</v>
      </c>
      <c r="H8" s="390"/>
      <c r="I8" s="124"/>
      <c r="J8" s="125"/>
    </row>
    <row r="9" spans="1:11" x14ac:dyDescent="0.25">
      <c r="A9" s="492"/>
      <c r="B9" s="196"/>
      <c r="C9" s="179" t="s">
        <v>530</v>
      </c>
      <c r="D9" s="158">
        <v>3</v>
      </c>
      <c r="E9" s="588"/>
      <c r="F9" s="84">
        <f t="shared" si="0"/>
        <v>0</v>
      </c>
      <c r="H9" s="390"/>
      <c r="I9" s="124"/>
      <c r="J9" s="125"/>
    </row>
    <row r="10" spans="1:11" x14ac:dyDescent="0.25">
      <c r="A10" s="492"/>
      <c r="B10" s="179" t="s">
        <v>27</v>
      </c>
      <c r="C10" s="179" t="s">
        <v>631</v>
      </c>
      <c r="D10" s="460">
        <v>3</v>
      </c>
      <c r="E10" s="592"/>
      <c r="F10" s="84">
        <f t="shared" si="0"/>
        <v>0</v>
      </c>
      <c r="H10" s="390"/>
      <c r="I10" s="124"/>
      <c r="J10" s="125"/>
    </row>
    <row r="11" spans="1:11" ht="36" customHeight="1" x14ac:dyDescent="0.25">
      <c r="A11" s="130"/>
      <c r="B11" s="131"/>
      <c r="C11" s="132" t="s">
        <v>31</v>
      </c>
      <c r="D11" s="133"/>
      <c r="E11" s="401"/>
      <c r="F11" s="404"/>
      <c r="H11" s="124"/>
      <c r="I11" s="124"/>
      <c r="J11" s="125"/>
    </row>
    <row r="12" spans="1:11" x14ac:dyDescent="0.25">
      <c r="A12" s="431"/>
      <c r="B12" s="482"/>
      <c r="C12" s="179" t="s">
        <v>386</v>
      </c>
      <c r="D12" s="460">
        <v>2</v>
      </c>
      <c r="E12" s="592"/>
      <c r="F12" s="84">
        <f t="shared" si="0"/>
        <v>0</v>
      </c>
      <c r="H12" s="390"/>
      <c r="I12" s="124"/>
      <c r="J12" s="125"/>
    </row>
    <row r="13" spans="1:11" x14ac:dyDescent="0.25">
      <c r="A13" s="433"/>
      <c r="B13" s="484"/>
      <c r="C13" s="179" t="s">
        <v>387</v>
      </c>
      <c r="D13" s="460">
        <v>2</v>
      </c>
      <c r="E13" s="592"/>
      <c r="F13" s="84">
        <f t="shared" si="0"/>
        <v>0</v>
      </c>
      <c r="H13" s="390"/>
      <c r="I13" s="124"/>
      <c r="J13" s="125"/>
    </row>
    <row r="14" spans="1:11" ht="33.75" customHeight="1" x14ac:dyDescent="0.25">
      <c r="A14" s="130"/>
      <c r="B14" s="131"/>
      <c r="C14" s="132" t="s">
        <v>32</v>
      </c>
      <c r="D14" s="133"/>
      <c r="E14" s="392"/>
      <c r="F14" s="53"/>
      <c r="H14" s="107"/>
      <c r="I14" s="107"/>
      <c r="J14" s="257"/>
    </row>
    <row r="15" spans="1:11" x14ac:dyDescent="0.25">
      <c r="F15" s="78"/>
      <c r="H15" s="84"/>
      <c r="I15" s="84"/>
      <c r="J15" s="85"/>
    </row>
    <row r="16" spans="1:11" ht="35.25" customHeight="1" x14ac:dyDescent="0.25">
      <c r="A16" s="130" t="s">
        <v>236</v>
      </c>
      <c r="B16" s="138"/>
      <c r="C16" s="139" t="s">
        <v>195</v>
      </c>
      <c r="D16" s="140"/>
      <c r="E16" s="140"/>
      <c r="F16" s="66"/>
      <c r="H16" s="84"/>
      <c r="I16" s="84"/>
      <c r="J16" s="85"/>
    </row>
    <row r="17" spans="1:11" x14ac:dyDescent="0.25">
      <c r="A17" s="493"/>
      <c r="B17" s="493"/>
      <c r="C17" s="494" t="s">
        <v>42</v>
      </c>
      <c r="D17" s="495"/>
      <c r="E17" s="495"/>
      <c r="F17" s="79"/>
      <c r="H17" s="271">
        <v>30</v>
      </c>
      <c r="I17" s="84">
        <f t="shared" ref="I17:I21" si="1">F17-H17</f>
        <v>-30</v>
      </c>
      <c r="J17" s="85">
        <f t="shared" ref="J17:J22" si="2">IFERROR(F17/H17*100,"-")</f>
        <v>0</v>
      </c>
    </row>
    <row r="18" spans="1:11" ht="36" x14ac:dyDescent="0.25">
      <c r="A18" s="496"/>
      <c r="B18" s="497"/>
      <c r="C18" s="213" t="s">
        <v>176</v>
      </c>
      <c r="D18" s="214" t="s">
        <v>609</v>
      </c>
      <c r="E18" s="502"/>
      <c r="F18" s="80"/>
      <c r="H18" s="272">
        <v>100</v>
      </c>
      <c r="I18" s="84">
        <f t="shared" si="1"/>
        <v>-100</v>
      </c>
      <c r="J18" s="85">
        <f t="shared" si="2"/>
        <v>0</v>
      </c>
    </row>
    <row r="19" spans="1:11" x14ac:dyDescent="0.25">
      <c r="A19" s="496"/>
      <c r="B19" s="497"/>
      <c r="C19" s="213" t="s">
        <v>240</v>
      </c>
      <c r="D19" s="215"/>
      <c r="E19" s="215"/>
      <c r="F19" s="498"/>
      <c r="H19" s="499">
        <v>5</v>
      </c>
      <c r="I19" s="84">
        <f t="shared" si="1"/>
        <v>-5</v>
      </c>
      <c r="J19" s="85">
        <f t="shared" si="2"/>
        <v>0</v>
      </c>
    </row>
    <row r="20" spans="1:11" ht="29.25" customHeight="1" x14ac:dyDescent="0.25">
      <c r="A20" s="496"/>
      <c r="B20" s="496"/>
      <c r="C20" s="216" t="s">
        <v>239</v>
      </c>
      <c r="D20" s="217"/>
      <c r="E20" s="217"/>
      <c r="F20" s="500"/>
      <c r="H20" s="499"/>
      <c r="I20" s="84"/>
      <c r="J20" s="85" t="str">
        <f t="shared" si="2"/>
        <v>-</v>
      </c>
    </row>
    <row r="21" spans="1:11" x14ac:dyDescent="0.25">
      <c r="A21" s="496"/>
      <c r="B21" s="496"/>
      <c r="C21" s="213" t="s">
        <v>137</v>
      </c>
      <c r="D21" s="215"/>
      <c r="E21" s="215"/>
      <c r="F21" s="498"/>
      <c r="H21" s="499">
        <v>10</v>
      </c>
      <c r="I21" s="84">
        <f t="shared" si="1"/>
        <v>-10</v>
      </c>
      <c r="J21" s="85">
        <f t="shared" si="2"/>
        <v>0</v>
      </c>
    </row>
    <row r="22" spans="1:11" ht="29.25" customHeight="1" x14ac:dyDescent="0.25">
      <c r="A22" s="501"/>
      <c r="B22" s="501"/>
      <c r="C22" s="216" t="s">
        <v>138</v>
      </c>
      <c r="D22" s="217"/>
      <c r="E22" s="217"/>
      <c r="F22" s="500"/>
      <c r="H22" s="499"/>
      <c r="I22" s="84"/>
      <c r="J22" s="85" t="str">
        <f t="shared" si="2"/>
        <v>-</v>
      </c>
    </row>
    <row r="25" spans="1:11" s="51" customFormat="1" x14ac:dyDescent="0.25">
      <c r="A25" s="86"/>
      <c r="B25" s="135"/>
      <c r="C25" s="135"/>
      <c r="D25" s="136"/>
      <c r="E25" s="136"/>
      <c r="F25" s="137"/>
      <c r="H25" s="86"/>
      <c r="I25" s="86"/>
      <c r="J25" s="86"/>
      <c r="K25" s="93"/>
    </row>
    <row r="28" spans="1:11" s="51" customFormat="1" ht="36.75" customHeight="1" x14ac:dyDescent="0.25">
      <c r="A28" s="255"/>
      <c r="B28" s="255"/>
      <c r="C28" s="255"/>
      <c r="D28" s="255"/>
      <c r="E28" s="255"/>
      <c r="F28" s="255"/>
      <c r="H28" s="86"/>
      <c r="I28" s="86"/>
      <c r="J28" s="86"/>
      <c r="K28" s="93"/>
    </row>
    <row r="30" spans="1:11" x14ac:dyDescent="0.25">
      <c r="D30" s="136" t="s">
        <v>295</v>
      </c>
    </row>
    <row r="34" spans="1:11" x14ac:dyDescent="0.25">
      <c r="A34" s="447"/>
      <c r="B34" s="447"/>
      <c r="C34" s="447"/>
      <c r="D34" s="447"/>
      <c r="E34" s="447"/>
      <c r="F34" s="447"/>
    </row>
    <row r="35" spans="1:11" ht="39" customHeight="1" x14ac:dyDescent="0.25">
      <c r="A35" s="190"/>
      <c r="B35" s="190"/>
      <c r="C35" s="190"/>
      <c r="D35" s="190"/>
      <c r="E35" s="190"/>
      <c r="F35" s="190"/>
    </row>
    <row r="37" spans="1:11" s="51" customFormat="1" ht="54" customHeight="1" x14ac:dyDescent="0.25">
      <c r="A37" s="190"/>
      <c r="B37" s="191"/>
      <c r="C37" s="191"/>
      <c r="D37" s="191"/>
      <c r="E37" s="191"/>
      <c r="F37" s="191"/>
      <c r="H37" s="86"/>
      <c r="I37" s="86"/>
      <c r="J37" s="86"/>
      <c r="K37" s="93"/>
    </row>
  </sheetData>
  <customSheetViews>
    <customSheetView guid="{839003FA-3055-4E28-826D-0A2EF77DACBD}" scale="70" showPageBreaks="1" fitToPage="1" printArea="1" view="pageBreakPreview" topLeftCell="A10">
      <selection activeCell="C26" sqref="C26"/>
      <pageMargins left="0.74803149606299213" right="0.74803149606299213" top="0.98425196850393704" bottom="0.98425196850393704" header="0" footer="0"/>
      <printOptions horizontalCentered="1"/>
      <pageSetup paperSize="9" scale="59" orientation="portrait" r:id="rId1"/>
      <headerFooter alignWithMargins="0"/>
    </customSheetView>
  </customSheetViews>
  <mergeCells count="2">
    <mergeCell ref="A1:F1"/>
    <mergeCell ref="A5:B5"/>
  </mergeCells>
  <phoneticPr fontId="2" type="noConversion"/>
  <dataValidations count="1">
    <dataValidation type="list" allowBlank="1" showInputMessage="1" showErrorMessage="1" sqref="E7:E10 E12:E13">
      <formula1>cenik</formula1>
    </dataValidation>
  </dataValidations>
  <printOptions horizontalCentered="1"/>
  <pageMargins left="0.74803149606299213" right="0.74803149606299213" top="0.98425196850393704" bottom="0.98425196850393704" header="0" footer="0"/>
  <pageSetup paperSize="9" scale="51" orientation="portrait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5"/>
  <sheetViews>
    <sheetView view="pageBreakPreview" zoomScale="70" zoomScaleNormal="66" zoomScaleSheetLayoutView="70" workbookViewId="0">
      <selection activeCell="D23" sqref="D23"/>
    </sheetView>
  </sheetViews>
  <sheetFormatPr defaultColWidth="9.140625" defaultRowHeight="18" x14ac:dyDescent="0.25"/>
  <cols>
    <col min="1" max="1" width="9.140625" style="86"/>
    <col min="2" max="2" width="9.140625" style="135"/>
    <col min="3" max="3" width="79.28515625" style="135" customWidth="1"/>
    <col min="4" max="5" width="25.7109375" style="136" customWidth="1"/>
    <col min="6" max="6" width="25.7109375" style="137" customWidth="1"/>
    <col min="7" max="7" width="2.42578125" style="54" customWidth="1"/>
    <col min="8" max="10" width="18.85546875" style="87" customWidth="1"/>
    <col min="11" max="11" width="13" style="93" customWidth="1"/>
    <col min="12" max="13" width="9.140625" style="54" customWidth="1"/>
    <col min="14" max="14" width="0" style="54" hidden="1" customWidth="1"/>
    <col min="15" max="16384" width="9.140625" style="54"/>
  </cols>
  <sheetData>
    <row r="1" spans="1:11" s="58" customFormat="1" ht="69.75" customHeight="1" x14ac:dyDescent="0.35">
      <c r="A1" s="664" t="s">
        <v>675</v>
      </c>
      <c r="B1" s="664"/>
      <c r="C1" s="664"/>
      <c r="D1" s="664"/>
      <c r="E1" s="664"/>
      <c r="F1" s="664"/>
      <c r="G1" s="88"/>
      <c r="H1" s="88"/>
      <c r="I1" s="88"/>
      <c r="J1" s="88"/>
      <c r="K1" s="92"/>
    </row>
    <row r="2" spans="1:11" s="58" customFormat="1" ht="20.100000000000001" customHeight="1" x14ac:dyDescent="0.35">
      <c r="A2" s="442"/>
      <c r="B2" s="445"/>
      <c r="C2" s="445"/>
      <c r="D2" s="445"/>
      <c r="E2" s="445"/>
      <c r="F2" s="445"/>
      <c r="G2" s="88"/>
      <c r="H2" s="88"/>
      <c r="I2" s="88"/>
      <c r="J2" s="88"/>
      <c r="K2" s="92"/>
    </row>
    <row r="3" spans="1:11" s="58" customFormat="1" ht="20.100000000000001" customHeight="1" x14ac:dyDescent="0.35">
      <c r="A3" s="127" t="s">
        <v>650</v>
      </c>
      <c r="B3" s="445"/>
      <c r="C3" s="445"/>
      <c r="D3" s="445"/>
      <c r="E3" s="445"/>
      <c r="F3" s="445"/>
      <c r="G3" s="88"/>
      <c r="H3" s="88"/>
      <c r="I3" s="88"/>
      <c r="J3" s="88"/>
      <c r="K3" s="92"/>
    </row>
    <row r="4" spans="1:11" s="58" customFormat="1" ht="20.100000000000001" customHeight="1" x14ac:dyDescent="0.35">
      <c r="A4" s="442"/>
      <c r="B4" s="445"/>
      <c r="C4" s="445"/>
      <c r="D4" s="445"/>
      <c r="E4" s="445"/>
      <c r="F4" s="128"/>
      <c r="G4" s="88"/>
      <c r="H4" s="88"/>
      <c r="I4" s="88"/>
      <c r="J4" s="88"/>
      <c r="K4" s="92"/>
    </row>
    <row r="5" spans="1:11" ht="72.599999999999994" customHeight="1" x14ac:dyDescent="0.25">
      <c r="A5" s="662" t="s">
        <v>153</v>
      </c>
      <c r="B5" s="663"/>
      <c r="C5" s="446" t="s">
        <v>154</v>
      </c>
      <c r="D5" s="396" t="s">
        <v>672</v>
      </c>
      <c r="E5" s="400" t="s">
        <v>666</v>
      </c>
      <c r="F5" s="443" t="s">
        <v>667</v>
      </c>
      <c r="G5" s="87"/>
      <c r="H5" s="426"/>
      <c r="I5" s="426"/>
      <c r="J5" s="426"/>
      <c r="K5" s="426"/>
    </row>
    <row r="6" spans="1:11" ht="37.9" customHeight="1" x14ac:dyDescent="0.25">
      <c r="A6" s="427" t="s">
        <v>13</v>
      </c>
      <c r="B6" s="428"/>
      <c r="C6" s="129" t="s">
        <v>29</v>
      </c>
      <c r="D6" s="129"/>
      <c r="E6" s="439"/>
      <c r="F6" s="479"/>
      <c r="G6" s="87"/>
      <c r="H6" s="426"/>
      <c r="I6" s="426"/>
      <c r="J6" s="426"/>
      <c r="K6" s="426"/>
    </row>
    <row r="7" spans="1:11" x14ac:dyDescent="0.25">
      <c r="A7" s="179"/>
      <c r="B7" s="179" t="s">
        <v>26</v>
      </c>
      <c r="C7" s="179" t="s">
        <v>388</v>
      </c>
      <c r="D7" s="158">
        <v>3</v>
      </c>
      <c r="E7" s="588"/>
      <c r="F7" s="612">
        <f>D7*E7</f>
        <v>0</v>
      </c>
      <c r="G7" s="87"/>
      <c r="H7" s="615"/>
      <c r="I7" s="124"/>
      <c r="J7" s="125"/>
    </row>
    <row r="8" spans="1:11" x14ac:dyDescent="0.25">
      <c r="A8" s="196"/>
      <c r="B8" s="179" t="s">
        <v>27</v>
      </c>
      <c r="C8" s="179" t="s">
        <v>388</v>
      </c>
      <c r="D8" s="460">
        <v>3</v>
      </c>
      <c r="E8" s="592"/>
      <c r="F8" s="612">
        <f t="shared" ref="F8:F11" si="0">D8*E8</f>
        <v>0</v>
      </c>
      <c r="G8" s="87"/>
      <c r="H8" s="615"/>
      <c r="I8" s="124"/>
      <c r="J8" s="125"/>
    </row>
    <row r="9" spans="1:11" ht="19.899999999999999" customHeight="1" x14ac:dyDescent="0.25">
      <c r="A9" s="196"/>
      <c r="B9" s="196"/>
      <c r="C9" s="179" t="s">
        <v>531</v>
      </c>
      <c r="D9" s="460">
        <v>3</v>
      </c>
      <c r="E9" s="592"/>
      <c r="F9" s="612">
        <f t="shared" si="0"/>
        <v>0</v>
      </c>
      <c r="G9" s="87"/>
      <c r="H9" s="615"/>
      <c r="I9" s="124"/>
      <c r="J9" s="125"/>
    </row>
    <row r="10" spans="1:11" ht="17.45" customHeight="1" x14ac:dyDescent="0.25">
      <c r="A10" s="196"/>
      <c r="B10" s="196"/>
      <c r="C10" s="179" t="s">
        <v>532</v>
      </c>
      <c r="D10" s="460">
        <v>3</v>
      </c>
      <c r="E10" s="592"/>
      <c r="F10" s="612">
        <f t="shared" si="0"/>
        <v>0</v>
      </c>
      <c r="G10" s="87"/>
      <c r="H10" s="615"/>
      <c r="I10" s="124"/>
      <c r="J10" s="125"/>
    </row>
    <row r="11" spans="1:11" ht="17.45" customHeight="1" x14ac:dyDescent="0.25">
      <c r="A11" s="196"/>
      <c r="B11" s="196"/>
      <c r="C11" s="179" t="s">
        <v>533</v>
      </c>
      <c r="D11" s="460">
        <v>3</v>
      </c>
      <c r="E11" s="592"/>
      <c r="F11" s="612">
        <f t="shared" si="0"/>
        <v>0</v>
      </c>
      <c r="G11" s="87"/>
      <c r="H11" s="615"/>
      <c r="I11" s="124"/>
      <c r="J11" s="125"/>
    </row>
    <row r="12" spans="1:11" ht="34.5" customHeight="1" x14ac:dyDescent="0.25">
      <c r="A12" s="130"/>
      <c r="B12" s="131"/>
      <c r="C12" s="157" t="s">
        <v>31</v>
      </c>
      <c r="D12" s="133"/>
      <c r="E12" s="401"/>
      <c r="F12" s="405"/>
      <c r="G12" s="87"/>
      <c r="H12" s="124"/>
      <c r="I12" s="124"/>
      <c r="J12" s="125"/>
    </row>
    <row r="13" spans="1:11" ht="17.45" customHeight="1" x14ac:dyDescent="0.25">
      <c r="A13" s="481"/>
      <c r="B13" s="481"/>
      <c r="C13" s="179" t="s">
        <v>469</v>
      </c>
      <c r="D13" s="158">
        <v>2</v>
      </c>
      <c r="E13" s="588"/>
      <c r="F13" s="612">
        <f>D13*E13</f>
        <v>0</v>
      </c>
      <c r="G13" s="87"/>
      <c r="H13" s="124"/>
      <c r="I13" s="124"/>
      <c r="J13" s="125"/>
    </row>
    <row r="14" spans="1:11" ht="17.45" customHeight="1" x14ac:dyDescent="0.25">
      <c r="A14" s="483"/>
      <c r="B14" s="483"/>
      <c r="C14" s="182" t="s">
        <v>389</v>
      </c>
      <c r="D14" s="158">
        <v>2</v>
      </c>
      <c r="E14" s="588"/>
      <c r="F14" s="612">
        <f t="shared" ref="F14:F16" si="1">D14*E14</f>
        <v>0</v>
      </c>
      <c r="G14" s="87"/>
      <c r="H14" s="616"/>
      <c r="I14" s="124"/>
      <c r="J14" s="125"/>
    </row>
    <row r="15" spans="1:11" x14ac:dyDescent="0.25">
      <c r="A15" s="483"/>
      <c r="B15" s="483"/>
      <c r="C15" s="182" t="s">
        <v>388</v>
      </c>
      <c r="D15" s="158">
        <v>2</v>
      </c>
      <c r="E15" s="588"/>
      <c r="F15" s="612">
        <f t="shared" si="1"/>
        <v>0</v>
      </c>
      <c r="G15" s="87"/>
      <c r="H15" s="616"/>
      <c r="I15" s="124"/>
      <c r="J15" s="125"/>
    </row>
    <row r="16" spans="1:11" ht="17.45" customHeight="1" x14ac:dyDescent="0.25">
      <c r="A16" s="483"/>
      <c r="B16" s="483"/>
      <c r="C16" s="179" t="s">
        <v>384</v>
      </c>
      <c r="D16" s="158">
        <v>2</v>
      </c>
      <c r="E16" s="588"/>
      <c r="F16" s="612">
        <f t="shared" si="1"/>
        <v>0</v>
      </c>
      <c r="G16" s="87"/>
      <c r="H16" s="123"/>
      <c r="I16" s="124"/>
      <c r="J16" s="125"/>
    </row>
    <row r="17" spans="1:11" ht="36" customHeight="1" x14ac:dyDescent="0.25">
      <c r="A17" s="130"/>
      <c r="B17" s="131"/>
      <c r="C17" s="139" t="s">
        <v>32</v>
      </c>
      <c r="D17" s="132"/>
      <c r="E17" s="132"/>
      <c r="F17" s="60"/>
      <c r="G17" s="87"/>
      <c r="H17" s="107"/>
      <c r="I17" s="107"/>
      <c r="J17" s="257"/>
    </row>
    <row r="18" spans="1:11" x14ac:dyDescent="0.25">
      <c r="C18" s="206"/>
      <c r="D18" s="207"/>
      <c r="E18" s="207"/>
      <c r="F18" s="76"/>
      <c r="G18" s="87"/>
      <c r="H18" s="84"/>
      <c r="I18" s="84"/>
      <c r="J18" s="85"/>
    </row>
    <row r="19" spans="1:11" ht="35.25" customHeight="1" x14ac:dyDescent="0.25">
      <c r="A19" s="130"/>
      <c r="B19" s="138"/>
      <c r="C19" s="139" t="s">
        <v>195</v>
      </c>
      <c r="D19" s="140"/>
      <c r="E19" s="199"/>
      <c r="F19" s="613"/>
      <c r="G19" s="87"/>
      <c r="H19" s="84"/>
      <c r="I19" s="84"/>
      <c r="J19" s="85"/>
    </row>
    <row r="20" spans="1:11" x14ac:dyDescent="0.25">
      <c r="A20" s="211"/>
      <c r="B20" s="170"/>
      <c r="C20" s="147" t="s">
        <v>64</v>
      </c>
      <c r="D20" s="602"/>
      <c r="E20" s="602"/>
      <c r="F20" s="268"/>
      <c r="G20" s="87"/>
      <c r="H20" s="258">
        <v>120</v>
      </c>
      <c r="I20" s="84">
        <f t="shared" ref="I20:I21" si="2">F20-H20</f>
        <v>-120</v>
      </c>
      <c r="J20" s="85">
        <f t="shared" ref="J20" si="3">IFERROR(F20/H20*100,"-")</f>
        <v>0</v>
      </c>
    </row>
    <row r="21" spans="1:11" x14ac:dyDescent="0.25">
      <c r="A21" s="211"/>
      <c r="B21" s="170"/>
      <c r="C21" s="147" t="s">
        <v>613</v>
      </c>
      <c r="D21" s="147"/>
      <c r="E21" s="614"/>
      <c r="F21" s="268"/>
      <c r="G21" s="87"/>
      <c r="H21" s="258">
        <v>3</v>
      </c>
      <c r="I21" s="84">
        <f t="shared" si="2"/>
        <v>-3</v>
      </c>
      <c r="J21" s="85">
        <f>IFERROR(F21/H21*100,"-")</f>
        <v>0</v>
      </c>
    </row>
    <row r="22" spans="1:11" x14ac:dyDescent="0.25">
      <c r="C22" s="212"/>
      <c r="G22" s="87"/>
    </row>
    <row r="23" spans="1:11" s="51" customFormat="1" x14ac:dyDescent="0.25">
      <c r="A23" s="86"/>
      <c r="B23" s="135"/>
      <c r="C23" s="135"/>
      <c r="D23" s="136"/>
      <c r="E23" s="136"/>
      <c r="F23" s="137"/>
      <c r="G23" s="86"/>
      <c r="H23" s="86"/>
      <c r="I23" s="86"/>
      <c r="J23" s="86"/>
      <c r="K23" s="93"/>
    </row>
    <row r="24" spans="1:11" x14ac:dyDescent="0.25">
      <c r="D24" s="136" t="s">
        <v>295</v>
      </c>
      <c r="G24" s="87"/>
    </row>
    <row r="26" spans="1:11" s="51" customFormat="1" ht="36.75" customHeight="1" x14ac:dyDescent="0.25">
      <c r="A26" s="255"/>
      <c r="B26" s="255"/>
      <c r="C26" s="255"/>
      <c r="D26" s="255"/>
      <c r="E26" s="255"/>
      <c r="F26" s="255"/>
      <c r="H26" s="86"/>
      <c r="I26" s="86"/>
      <c r="J26" s="86"/>
      <c r="K26" s="93"/>
    </row>
    <row r="32" spans="1:11" x14ac:dyDescent="0.25">
      <c r="A32" s="447"/>
      <c r="B32" s="447"/>
      <c r="C32" s="447"/>
      <c r="D32" s="447"/>
      <c r="E32" s="447"/>
      <c r="F32" s="447"/>
    </row>
    <row r="33" spans="1:11" ht="39" customHeight="1" x14ac:dyDescent="0.25">
      <c r="A33" s="190"/>
      <c r="B33" s="190"/>
      <c r="C33" s="190"/>
      <c r="D33" s="190"/>
      <c r="E33" s="190"/>
      <c r="F33" s="190"/>
    </row>
    <row r="35" spans="1:11" s="51" customFormat="1" ht="54" customHeight="1" x14ac:dyDescent="0.25">
      <c r="A35" s="190"/>
      <c r="B35" s="191"/>
      <c r="C35" s="191"/>
      <c r="D35" s="191"/>
      <c r="E35" s="191"/>
      <c r="F35" s="191"/>
      <c r="H35" s="86"/>
      <c r="I35" s="86"/>
      <c r="J35" s="86"/>
      <c r="K35" s="93"/>
    </row>
  </sheetData>
  <customSheetViews>
    <customSheetView guid="{839003FA-3055-4E28-826D-0A2EF77DACBD}" scale="70" showPageBreaks="1" fitToPage="1" printArea="1" view="pageBreakPreview" topLeftCell="A7">
      <selection activeCell="C26" sqref="C26"/>
      <pageMargins left="0.74803149606299213" right="0.74803149606299213" top="0.98425196850393704" bottom="0.98425196850393704" header="0" footer="0"/>
      <printOptions horizontalCentered="1"/>
      <pageSetup paperSize="9" scale="59" orientation="portrait" r:id="rId1"/>
      <headerFooter alignWithMargins="0"/>
    </customSheetView>
  </customSheetViews>
  <mergeCells count="2">
    <mergeCell ref="A1:F1"/>
    <mergeCell ref="A5:B5"/>
  </mergeCells>
  <phoneticPr fontId="2" type="noConversion"/>
  <dataValidations count="1">
    <dataValidation type="list" allowBlank="1" showInputMessage="1" showErrorMessage="1" sqref="E7:E11 E13:E16">
      <formula1>cenik</formula1>
    </dataValidation>
  </dataValidations>
  <printOptions horizontalCentered="1"/>
  <pageMargins left="0.74803149606299213" right="0.74803149606299213" top="0.98425196850393704" bottom="0.98425196850393704" header="0" footer="0"/>
  <pageSetup paperSize="9" scale="50" orientation="portrait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30"/>
  <sheetViews>
    <sheetView view="pageBreakPreview" zoomScale="70" zoomScaleNormal="66" zoomScaleSheetLayoutView="70" workbookViewId="0">
      <selection activeCell="D21" sqref="D21"/>
    </sheetView>
  </sheetViews>
  <sheetFormatPr defaultColWidth="9.140625" defaultRowHeight="18" x14ac:dyDescent="0.25"/>
  <cols>
    <col min="1" max="1" width="9.140625" style="86"/>
    <col min="2" max="2" width="9.140625" style="135"/>
    <col min="3" max="3" width="89.5703125" style="135" customWidth="1"/>
    <col min="4" max="5" width="25.7109375" style="136" customWidth="1"/>
    <col min="6" max="6" width="25.7109375" style="137" customWidth="1"/>
    <col min="7" max="7" width="2.42578125" style="54" customWidth="1"/>
    <col min="8" max="10" width="18.85546875" style="87" customWidth="1"/>
    <col min="11" max="11" width="13" style="93" customWidth="1"/>
    <col min="12" max="13" width="9.140625" style="54" customWidth="1"/>
    <col min="14" max="22" width="0" style="54" hidden="1" customWidth="1"/>
    <col min="23" max="16384" width="9.140625" style="54"/>
  </cols>
  <sheetData>
    <row r="1" spans="1:11" s="58" customFormat="1" ht="69.75" customHeight="1" x14ac:dyDescent="0.35">
      <c r="A1" s="664" t="s">
        <v>675</v>
      </c>
      <c r="B1" s="664"/>
      <c r="C1" s="664"/>
      <c r="D1" s="664"/>
      <c r="E1" s="664"/>
      <c r="F1" s="664"/>
      <c r="H1" s="88"/>
      <c r="I1" s="88"/>
      <c r="J1" s="88"/>
      <c r="K1" s="92"/>
    </row>
    <row r="2" spans="1:11" s="58" customFormat="1" ht="20.100000000000001" customHeight="1" x14ac:dyDescent="0.35">
      <c r="A2" s="442"/>
      <c r="B2" s="445"/>
      <c r="C2" s="445"/>
      <c r="D2" s="445"/>
      <c r="E2" s="445"/>
      <c r="F2" s="445"/>
      <c r="H2" s="88"/>
      <c r="I2" s="88"/>
      <c r="J2" s="88"/>
      <c r="K2" s="92"/>
    </row>
    <row r="3" spans="1:11" s="58" customFormat="1" ht="20.100000000000001" customHeight="1" x14ac:dyDescent="0.35">
      <c r="A3" s="127" t="s">
        <v>650</v>
      </c>
      <c r="B3" s="445"/>
      <c r="C3" s="445"/>
      <c r="D3" s="445"/>
      <c r="E3" s="445"/>
      <c r="F3" s="445"/>
      <c r="H3" s="88"/>
      <c r="I3" s="88"/>
      <c r="J3" s="88"/>
      <c r="K3" s="92"/>
    </row>
    <row r="4" spans="1:11" s="58" customFormat="1" ht="20.100000000000001" customHeight="1" x14ac:dyDescent="0.35">
      <c r="A4" s="442"/>
      <c r="B4" s="445"/>
      <c r="C4" s="445"/>
      <c r="D4" s="445"/>
      <c r="E4" s="445"/>
      <c r="F4" s="128"/>
      <c r="H4" s="88"/>
      <c r="I4" s="88"/>
      <c r="J4" s="88"/>
      <c r="K4" s="92"/>
    </row>
    <row r="5" spans="1:11" ht="77.45" customHeight="1" x14ac:dyDescent="0.25">
      <c r="A5" s="662" t="s">
        <v>153</v>
      </c>
      <c r="B5" s="663"/>
      <c r="C5" s="446" t="s">
        <v>154</v>
      </c>
      <c r="D5" s="396" t="s">
        <v>672</v>
      </c>
      <c r="E5" s="400" t="s">
        <v>666</v>
      </c>
      <c r="F5" s="443" t="s">
        <v>667</v>
      </c>
      <c r="H5" s="426"/>
      <c r="I5" s="426"/>
      <c r="J5" s="426"/>
      <c r="K5" s="426"/>
    </row>
    <row r="6" spans="1:11" ht="37.9" customHeight="1" x14ac:dyDescent="0.25">
      <c r="A6" s="665" t="s">
        <v>14</v>
      </c>
      <c r="B6" s="666"/>
      <c r="C6" s="129" t="s">
        <v>29</v>
      </c>
      <c r="D6" s="129"/>
      <c r="E6" s="439"/>
      <c r="F6" s="479"/>
      <c r="H6" s="426"/>
      <c r="I6" s="426"/>
      <c r="J6" s="426"/>
      <c r="K6" s="426"/>
    </row>
    <row r="7" spans="1:11" ht="19.899999999999999" customHeight="1" x14ac:dyDescent="0.25">
      <c r="A7" s="488"/>
      <c r="B7" s="179" t="s">
        <v>27</v>
      </c>
      <c r="C7" s="179" t="s">
        <v>394</v>
      </c>
      <c r="D7" s="460">
        <v>4</v>
      </c>
      <c r="E7" s="592"/>
      <c r="F7" s="612">
        <f>D7*E7</f>
        <v>0</v>
      </c>
      <c r="H7" s="76"/>
      <c r="I7" s="124"/>
      <c r="J7" s="125"/>
    </row>
    <row r="8" spans="1:11" ht="34.5" customHeight="1" x14ac:dyDescent="0.25">
      <c r="A8" s="130"/>
      <c r="B8" s="131"/>
      <c r="C8" s="132" t="s">
        <v>31</v>
      </c>
      <c r="D8" s="133"/>
      <c r="E8" s="401"/>
      <c r="F8" s="405"/>
      <c r="H8" s="124"/>
      <c r="I8" s="124"/>
      <c r="J8" s="125"/>
    </row>
    <row r="9" spans="1:11" ht="19.899999999999999" customHeight="1" x14ac:dyDescent="0.25">
      <c r="A9" s="254"/>
      <c r="B9" s="254"/>
      <c r="C9" s="449" t="s">
        <v>392</v>
      </c>
      <c r="D9" s="452">
        <v>1</v>
      </c>
      <c r="E9" s="617"/>
      <c r="F9" s="612">
        <f>D9*E9</f>
        <v>0</v>
      </c>
      <c r="H9" s="503"/>
      <c r="I9" s="124"/>
      <c r="J9" s="125"/>
    </row>
    <row r="10" spans="1:11" ht="19.899999999999999" customHeight="1" x14ac:dyDescent="0.25">
      <c r="A10" s="254"/>
      <c r="B10" s="254"/>
      <c r="C10" s="449" t="s">
        <v>394</v>
      </c>
      <c r="D10" s="452">
        <v>1</v>
      </c>
      <c r="E10" s="617"/>
      <c r="F10" s="612">
        <f t="shared" ref="F10:F13" si="0">D10*E10</f>
        <v>0</v>
      </c>
      <c r="H10" s="503"/>
      <c r="I10" s="124"/>
      <c r="J10" s="125"/>
    </row>
    <row r="11" spans="1:11" ht="19.899999999999999" customHeight="1" x14ac:dyDescent="0.25">
      <c r="A11" s="254"/>
      <c r="B11" s="254"/>
      <c r="C11" s="449" t="s">
        <v>393</v>
      </c>
      <c r="D11" s="452">
        <v>1</v>
      </c>
      <c r="E11" s="617"/>
      <c r="F11" s="612">
        <f t="shared" si="0"/>
        <v>0</v>
      </c>
      <c r="H11" s="503"/>
      <c r="I11" s="124"/>
      <c r="J11" s="125"/>
    </row>
    <row r="12" spans="1:11" ht="19.899999999999999" customHeight="1" x14ac:dyDescent="0.25">
      <c r="A12" s="254"/>
      <c r="B12" s="254"/>
      <c r="C12" s="449" t="s">
        <v>391</v>
      </c>
      <c r="D12" s="452">
        <v>1</v>
      </c>
      <c r="E12" s="617"/>
      <c r="F12" s="612">
        <f t="shared" si="0"/>
        <v>0</v>
      </c>
      <c r="H12" s="503"/>
      <c r="I12" s="124"/>
      <c r="J12" s="125"/>
    </row>
    <row r="13" spans="1:11" ht="36" x14ac:dyDescent="0.25">
      <c r="A13" s="254"/>
      <c r="B13" s="254"/>
      <c r="C13" s="449" t="s">
        <v>390</v>
      </c>
      <c r="D13" s="452">
        <v>1</v>
      </c>
      <c r="E13" s="617"/>
      <c r="F13" s="612">
        <f t="shared" si="0"/>
        <v>0</v>
      </c>
      <c r="H13" s="503"/>
      <c r="I13" s="124"/>
      <c r="J13" s="125"/>
    </row>
    <row r="14" spans="1:11" ht="36.75" customHeight="1" x14ac:dyDescent="0.25">
      <c r="A14" s="130"/>
      <c r="B14" s="131"/>
      <c r="C14" s="132" t="s">
        <v>32</v>
      </c>
      <c r="D14" s="133"/>
      <c r="E14" s="392"/>
      <c r="F14" s="53"/>
      <c r="H14" s="107"/>
      <c r="I14" s="107"/>
      <c r="J14" s="257"/>
    </row>
    <row r="15" spans="1:11" x14ac:dyDescent="0.25">
      <c r="F15" s="55"/>
      <c r="H15" s="84"/>
      <c r="I15" s="84"/>
      <c r="J15" s="85"/>
    </row>
    <row r="16" spans="1:11" ht="35.25" customHeight="1" x14ac:dyDescent="0.25">
      <c r="A16" s="130"/>
      <c r="B16" s="138"/>
      <c r="C16" s="139" t="s">
        <v>195</v>
      </c>
      <c r="D16" s="140"/>
      <c r="E16" s="140"/>
      <c r="F16" s="56"/>
      <c r="H16" s="84"/>
      <c r="I16" s="84"/>
      <c r="J16" s="85"/>
    </row>
    <row r="17" spans="1:19" ht="17.45" customHeight="1" x14ac:dyDescent="0.25">
      <c r="A17" s="435"/>
      <c r="B17" s="435"/>
      <c r="C17" s="504" t="s">
        <v>192</v>
      </c>
      <c r="D17" s="180"/>
      <c r="E17" s="180"/>
      <c r="F17" s="77"/>
      <c r="H17" s="273">
        <v>2400</v>
      </c>
      <c r="I17" s="84">
        <f t="shared" ref="I17:I19" si="1">F17-H17</f>
        <v>-2400</v>
      </c>
      <c r="J17" s="85">
        <f t="shared" ref="J17:J19" si="2">IFERROR(F17/H17*100,"-")</f>
        <v>0</v>
      </c>
      <c r="K17" s="505" t="s">
        <v>260</v>
      </c>
      <c r="L17" s="505"/>
      <c r="M17" s="505"/>
      <c r="N17" s="505"/>
      <c r="O17" s="505"/>
      <c r="P17" s="505"/>
      <c r="Q17" s="505"/>
      <c r="R17" s="505"/>
      <c r="S17" s="505"/>
    </row>
    <row r="18" spans="1:19" ht="17.45" customHeight="1" x14ac:dyDescent="0.25">
      <c r="A18" s="490"/>
      <c r="B18" s="490"/>
      <c r="C18" s="506" t="s">
        <v>262</v>
      </c>
      <c r="D18" s="507"/>
      <c r="E18" s="507"/>
      <c r="F18" s="77"/>
      <c r="H18" s="273">
        <v>1.7</v>
      </c>
      <c r="I18" s="84">
        <f t="shared" si="1"/>
        <v>-1.7</v>
      </c>
      <c r="J18" s="85">
        <f t="shared" si="2"/>
        <v>0</v>
      </c>
      <c r="K18" s="505"/>
      <c r="L18" s="505"/>
      <c r="M18" s="505"/>
      <c r="N18" s="505"/>
      <c r="O18" s="505"/>
      <c r="P18" s="505"/>
      <c r="Q18" s="505"/>
      <c r="R18" s="505"/>
      <c r="S18" s="505"/>
    </row>
    <row r="19" spans="1:19" x14ac:dyDescent="0.25">
      <c r="A19" s="437"/>
      <c r="B19" s="437"/>
      <c r="C19" s="506" t="s">
        <v>261</v>
      </c>
      <c r="D19" s="507"/>
      <c r="E19" s="507"/>
      <c r="F19" s="77"/>
      <c r="H19" s="273">
        <v>2</v>
      </c>
      <c r="I19" s="84">
        <f t="shared" si="1"/>
        <v>-2</v>
      </c>
      <c r="J19" s="85">
        <f t="shared" si="2"/>
        <v>0</v>
      </c>
      <c r="K19" s="505"/>
      <c r="L19" s="505"/>
      <c r="M19" s="505"/>
      <c r="N19" s="505"/>
      <c r="O19" s="505"/>
      <c r="P19" s="505"/>
      <c r="Q19" s="505"/>
      <c r="R19" s="505"/>
      <c r="S19" s="505"/>
    </row>
    <row r="20" spans="1:19" x14ac:dyDescent="0.25">
      <c r="K20" s="505"/>
      <c r="L20" s="505"/>
      <c r="M20" s="505"/>
      <c r="N20" s="505"/>
      <c r="O20" s="505"/>
      <c r="P20" s="505"/>
      <c r="Q20" s="505"/>
      <c r="R20" s="505"/>
      <c r="S20" s="505"/>
    </row>
    <row r="21" spans="1:19" x14ac:dyDescent="0.25">
      <c r="K21" s="505"/>
      <c r="L21" s="505"/>
      <c r="M21" s="505"/>
      <c r="N21" s="505"/>
      <c r="O21" s="505"/>
      <c r="P21" s="505"/>
      <c r="Q21" s="505"/>
      <c r="R21" s="505"/>
      <c r="S21" s="505"/>
    </row>
    <row r="22" spans="1:19" x14ac:dyDescent="0.25">
      <c r="D22" s="136" t="s">
        <v>295</v>
      </c>
    </row>
    <row r="23" spans="1:19" ht="24.6" customHeight="1" x14ac:dyDescent="0.25"/>
    <row r="24" spans="1:19" ht="24.6" customHeight="1" x14ac:dyDescent="0.25"/>
    <row r="27" spans="1:19" ht="24.6" customHeight="1" x14ac:dyDescent="0.25">
      <c r="A27" s="447"/>
      <c r="B27" s="447"/>
      <c r="C27" s="447"/>
      <c r="D27" s="447"/>
      <c r="E27" s="447"/>
      <c r="F27" s="447"/>
    </row>
    <row r="28" spans="1:19" ht="39" customHeight="1" x14ac:dyDescent="0.25">
      <c r="A28" s="190"/>
      <c r="B28" s="190"/>
      <c r="C28" s="190"/>
      <c r="D28" s="190"/>
      <c r="E28" s="190"/>
      <c r="F28" s="190"/>
    </row>
    <row r="30" spans="1:19" s="51" customFormat="1" ht="54" customHeight="1" x14ac:dyDescent="0.25">
      <c r="A30" s="190"/>
      <c r="B30" s="191"/>
      <c r="C30" s="191"/>
      <c r="D30" s="191"/>
      <c r="E30" s="191"/>
      <c r="F30" s="191"/>
      <c r="H30" s="86"/>
      <c r="I30" s="86"/>
      <c r="J30" s="86"/>
      <c r="K30" s="93"/>
    </row>
  </sheetData>
  <customSheetViews>
    <customSheetView guid="{839003FA-3055-4E28-826D-0A2EF77DACBD}" scale="70" showPageBreaks="1" fitToPage="1" printArea="1" view="pageBreakPreview">
      <selection activeCell="C19" sqref="C19"/>
      <pageMargins left="0.75" right="0.75" top="0.98425196850393704" bottom="0.98425196850393704" header="0" footer="0"/>
      <printOptions horizontalCentered="1"/>
      <pageSetup paperSize="9" scale="55" orientation="portrait" r:id="rId1"/>
      <headerFooter alignWithMargins="0"/>
    </customSheetView>
  </customSheetViews>
  <mergeCells count="3">
    <mergeCell ref="A1:F1"/>
    <mergeCell ref="A5:B5"/>
    <mergeCell ref="A6:B6"/>
  </mergeCells>
  <phoneticPr fontId="2" type="noConversion"/>
  <dataValidations count="1">
    <dataValidation type="list" allowBlank="1" showInputMessage="1" showErrorMessage="1" sqref="E7 E9:E13">
      <formula1>cenik</formula1>
    </dataValidation>
  </dataValidations>
  <printOptions horizontalCentered="1"/>
  <pageMargins left="0.75" right="0.75" top="0.98425196850393704" bottom="0.98425196850393704" header="0" footer="0"/>
  <pageSetup paperSize="9" scale="46" orientation="portrait" r:id="rId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3"/>
  <sheetViews>
    <sheetView view="pageBreakPreview" zoomScale="70" zoomScaleNormal="66" zoomScaleSheetLayoutView="70" workbookViewId="0">
      <selection activeCell="D21" sqref="D21"/>
    </sheetView>
  </sheetViews>
  <sheetFormatPr defaultColWidth="9.140625" defaultRowHeight="18" x14ac:dyDescent="0.25"/>
  <cols>
    <col min="1" max="1" width="9.140625" style="86"/>
    <col min="2" max="2" width="9.140625" style="135"/>
    <col min="3" max="3" width="79.28515625" style="135" customWidth="1"/>
    <col min="4" max="5" width="25.7109375" style="136" customWidth="1"/>
    <col min="6" max="6" width="25.7109375" style="137" customWidth="1"/>
    <col min="7" max="7" width="2.42578125" style="54" customWidth="1"/>
    <col min="8" max="10" width="18.85546875" style="87" customWidth="1"/>
    <col min="11" max="11" width="13" style="93" customWidth="1"/>
    <col min="12" max="13" width="9.140625" style="54" customWidth="1"/>
    <col min="14" max="14" width="0" style="54" hidden="1" customWidth="1"/>
    <col min="15" max="16384" width="9.140625" style="54"/>
  </cols>
  <sheetData>
    <row r="1" spans="1:11" s="58" customFormat="1" ht="69.75" customHeight="1" x14ac:dyDescent="0.35">
      <c r="A1" s="664" t="s">
        <v>675</v>
      </c>
      <c r="B1" s="664"/>
      <c r="C1" s="664"/>
      <c r="D1" s="664"/>
      <c r="E1" s="664"/>
      <c r="F1" s="664"/>
      <c r="G1" s="88"/>
      <c r="H1" s="88"/>
      <c r="I1" s="88"/>
      <c r="J1" s="88"/>
      <c r="K1" s="92"/>
    </row>
    <row r="2" spans="1:11" s="58" customFormat="1" ht="20.100000000000001" customHeight="1" x14ac:dyDescent="0.35">
      <c r="A2" s="442"/>
      <c r="B2" s="445"/>
      <c r="C2" s="445"/>
      <c r="D2" s="445"/>
      <c r="E2" s="445"/>
      <c r="F2" s="445"/>
      <c r="G2" s="88"/>
      <c r="H2" s="88"/>
      <c r="I2" s="88"/>
      <c r="J2" s="88"/>
      <c r="K2" s="92"/>
    </row>
    <row r="3" spans="1:11" s="58" customFormat="1" ht="20.100000000000001" customHeight="1" x14ac:dyDescent="0.35">
      <c r="A3" s="127" t="s">
        <v>650</v>
      </c>
      <c r="B3" s="445"/>
      <c r="C3" s="445"/>
      <c r="D3" s="445"/>
      <c r="E3" s="445"/>
      <c r="F3" s="445"/>
      <c r="G3" s="88"/>
      <c r="H3" s="88"/>
      <c r="I3" s="88"/>
      <c r="J3" s="88"/>
      <c r="K3" s="92"/>
    </row>
    <row r="4" spans="1:11" s="58" customFormat="1" ht="20.100000000000001" customHeight="1" x14ac:dyDescent="0.35">
      <c r="A4" s="442"/>
      <c r="B4" s="445"/>
      <c r="C4" s="445"/>
      <c r="D4" s="445"/>
      <c r="E4" s="445"/>
      <c r="F4" s="128"/>
      <c r="G4" s="88"/>
      <c r="H4" s="88"/>
      <c r="I4" s="88"/>
      <c r="J4" s="88"/>
      <c r="K4" s="92"/>
    </row>
    <row r="5" spans="1:11" ht="76.150000000000006" customHeight="1" x14ac:dyDescent="0.25">
      <c r="A5" s="662" t="s">
        <v>153</v>
      </c>
      <c r="B5" s="663"/>
      <c r="C5" s="446" t="s">
        <v>154</v>
      </c>
      <c r="D5" s="396" t="s">
        <v>672</v>
      </c>
      <c r="E5" s="400" t="s">
        <v>666</v>
      </c>
      <c r="F5" s="443" t="s">
        <v>667</v>
      </c>
      <c r="G5" s="87"/>
      <c r="H5" s="426"/>
      <c r="I5" s="426"/>
      <c r="J5" s="426"/>
      <c r="K5" s="426"/>
    </row>
    <row r="6" spans="1:11" ht="37.9" customHeight="1" x14ac:dyDescent="0.25">
      <c r="A6" s="427" t="s">
        <v>15</v>
      </c>
      <c r="B6" s="428"/>
      <c r="C6" s="129" t="s">
        <v>29</v>
      </c>
      <c r="D6" s="429"/>
      <c r="E6" s="429"/>
      <c r="F6" s="430"/>
      <c r="G6" s="618"/>
      <c r="H6" s="426"/>
      <c r="I6" s="426"/>
      <c r="J6" s="426"/>
      <c r="K6" s="426"/>
    </row>
    <row r="7" spans="1:11" x14ac:dyDescent="0.25">
      <c r="A7" s="179"/>
      <c r="B7" s="179" t="s">
        <v>26</v>
      </c>
      <c r="C7" s="179" t="s">
        <v>632</v>
      </c>
      <c r="D7" s="158">
        <v>3</v>
      </c>
      <c r="E7" s="588"/>
      <c r="F7" s="84">
        <f>D7*E7</f>
        <v>0</v>
      </c>
      <c r="G7" s="87"/>
      <c r="H7" s="124"/>
      <c r="I7" s="124"/>
      <c r="J7" s="125"/>
    </row>
    <row r="8" spans="1:11" x14ac:dyDescent="0.25">
      <c r="A8" s="196"/>
      <c r="B8" s="179" t="s">
        <v>27</v>
      </c>
      <c r="C8" s="179" t="s">
        <v>674</v>
      </c>
      <c r="D8" s="158">
        <v>3</v>
      </c>
      <c r="E8" s="588"/>
      <c r="F8" s="84">
        <f>D8*E8</f>
        <v>0</v>
      </c>
      <c r="G8" s="87"/>
      <c r="H8" s="124"/>
      <c r="I8" s="124"/>
      <c r="J8" s="125"/>
    </row>
    <row r="9" spans="1:11" ht="36" customHeight="1" x14ac:dyDescent="0.25">
      <c r="A9" s="130"/>
      <c r="B9" s="146"/>
      <c r="C9" s="132" t="s">
        <v>31</v>
      </c>
      <c r="D9" s="133"/>
      <c r="E9" s="401"/>
      <c r="F9" s="405"/>
      <c r="G9" s="87"/>
      <c r="H9" s="124"/>
      <c r="I9" s="124"/>
      <c r="J9" s="125"/>
    </row>
    <row r="10" spans="1:11" x14ac:dyDescent="0.25">
      <c r="A10" s="484"/>
      <c r="B10" s="433"/>
      <c r="C10" s="179" t="s">
        <v>395</v>
      </c>
      <c r="D10" s="158">
        <v>2</v>
      </c>
      <c r="E10" s="588"/>
      <c r="F10" s="84">
        <f>D10*E10</f>
        <v>0</v>
      </c>
      <c r="G10" s="87"/>
      <c r="H10" s="124"/>
      <c r="I10" s="124"/>
      <c r="J10" s="125"/>
    </row>
    <row r="11" spans="1:11" ht="36" x14ac:dyDescent="0.25">
      <c r="A11" s="484"/>
      <c r="B11" s="433"/>
      <c r="C11" s="179" t="s">
        <v>396</v>
      </c>
      <c r="D11" s="158">
        <v>2</v>
      </c>
      <c r="E11" s="588"/>
      <c r="F11" s="84">
        <f>D11*E11</f>
        <v>0</v>
      </c>
      <c r="G11" s="87"/>
      <c r="H11" s="124"/>
      <c r="I11" s="124"/>
      <c r="J11" s="125"/>
    </row>
    <row r="12" spans="1:11" ht="34.5" customHeight="1" x14ac:dyDescent="0.25">
      <c r="A12" s="130"/>
      <c r="B12" s="131"/>
      <c r="C12" s="132" t="s">
        <v>32</v>
      </c>
      <c r="D12" s="133"/>
      <c r="E12" s="392"/>
      <c r="F12" s="53"/>
      <c r="G12" s="87"/>
      <c r="H12" s="107"/>
      <c r="I12" s="107"/>
      <c r="J12" s="257"/>
    </row>
    <row r="13" spans="1:11" x14ac:dyDescent="0.25">
      <c r="C13" s="206"/>
      <c r="D13" s="207"/>
      <c r="E13" s="207"/>
      <c r="F13" s="76"/>
      <c r="G13" s="566"/>
      <c r="H13" s="84"/>
      <c r="I13" s="84"/>
      <c r="J13" s="85"/>
    </row>
    <row r="14" spans="1:11" ht="35.25" customHeight="1" x14ac:dyDescent="0.25">
      <c r="A14" s="130"/>
      <c r="B14" s="138"/>
      <c r="C14" s="139" t="s">
        <v>195</v>
      </c>
      <c r="D14" s="140"/>
      <c r="E14" s="140"/>
      <c r="F14" s="56"/>
      <c r="G14" s="87"/>
      <c r="H14" s="84"/>
      <c r="I14" s="84"/>
      <c r="J14" s="85"/>
    </row>
    <row r="15" spans="1:11" x14ac:dyDescent="0.25">
      <c r="A15" s="508"/>
      <c r="B15" s="508"/>
      <c r="C15" s="476" t="s">
        <v>139</v>
      </c>
      <c r="D15" s="509"/>
      <c r="E15" s="509"/>
      <c r="F15" s="1"/>
      <c r="G15" s="566"/>
      <c r="H15" s="265">
        <v>5</v>
      </c>
      <c r="I15" s="84">
        <f t="shared" ref="I15:I17" si="0">F15-H15</f>
        <v>-5</v>
      </c>
      <c r="J15" s="85">
        <f t="shared" ref="J15:J17" si="1">IFERROR(F15/H15*100,"-")</f>
        <v>0</v>
      </c>
    </row>
    <row r="16" spans="1:11" x14ac:dyDescent="0.25">
      <c r="A16" s="508"/>
      <c r="B16" s="508"/>
      <c r="C16" s="476" t="s">
        <v>146</v>
      </c>
      <c r="D16" s="509"/>
      <c r="E16" s="509"/>
      <c r="F16" s="1"/>
      <c r="G16" s="566"/>
      <c r="H16" s="265">
        <v>1.5</v>
      </c>
      <c r="I16" s="84">
        <f t="shared" si="0"/>
        <v>-1.5</v>
      </c>
      <c r="J16" s="85">
        <f t="shared" si="1"/>
        <v>0</v>
      </c>
    </row>
    <row r="17" spans="1:11" ht="36" customHeight="1" x14ac:dyDescent="0.25">
      <c r="A17" s="508"/>
      <c r="B17" s="508"/>
      <c r="C17" s="491" t="s">
        <v>252</v>
      </c>
      <c r="D17" s="183"/>
      <c r="E17" s="183"/>
      <c r="F17" s="1"/>
      <c r="G17" s="566"/>
      <c r="H17" s="265">
        <v>10</v>
      </c>
      <c r="I17" s="84">
        <f t="shared" si="0"/>
        <v>-10</v>
      </c>
      <c r="J17" s="85">
        <f t="shared" si="1"/>
        <v>0</v>
      </c>
    </row>
    <row r="18" spans="1:11" x14ac:dyDescent="0.25">
      <c r="A18" s="208"/>
      <c r="B18" s="209"/>
      <c r="C18" s="209"/>
      <c r="D18" s="209"/>
      <c r="E18" s="209"/>
      <c r="G18" s="566"/>
    </row>
    <row r="19" spans="1:11" x14ac:dyDescent="0.25">
      <c r="A19" s="208"/>
      <c r="B19" s="209"/>
      <c r="C19" s="210"/>
      <c r="D19" s="209"/>
      <c r="E19" s="209"/>
      <c r="G19" s="566"/>
    </row>
    <row r="20" spans="1:11" x14ac:dyDescent="0.25">
      <c r="A20" s="208"/>
      <c r="B20" s="209"/>
      <c r="C20" s="209"/>
      <c r="D20" s="209"/>
      <c r="E20" s="209"/>
      <c r="G20" s="566"/>
    </row>
    <row r="21" spans="1:11" s="51" customFormat="1" x14ac:dyDescent="0.25">
      <c r="A21" s="86"/>
      <c r="B21" s="135"/>
      <c r="C21" s="135"/>
      <c r="D21" s="136"/>
      <c r="E21" s="136"/>
      <c r="F21" s="137"/>
      <c r="G21" s="86"/>
      <c r="H21" s="86"/>
      <c r="I21" s="86"/>
      <c r="J21" s="86"/>
      <c r="K21" s="93"/>
    </row>
    <row r="22" spans="1:11" x14ac:dyDescent="0.25">
      <c r="D22" s="136" t="s">
        <v>295</v>
      </c>
      <c r="G22" s="566"/>
    </row>
    <row r="23" spans="1:11" x14ac:dyDescent="0.25">
      <c r="G23" s="57"/>
    </row>
    <row r="24" spans="1:11" s="51" customFormat="1" ht="36.75" customHeight="1" x14ac:dyDescent="0.25">
      <c r="A24" s="255"/>
      <c r="B24" s="255"/>
      <c r="C24" s="255"/>
      <c r="D24" s="255"/>
      <c r="E24" s="255"/>
      <c r="F24" s="255"/>
      <c r="H24" s="86"/>
      <c r="I24" s="86"/>
      <c r="J24" s="86"/>
      <c r="K24" s="93"/>
    </row>
    <row r="30" spans="1:11" x14ac:dyDescent="0.25">
      <c r="A30" s="447"/>
      <c r="B30" s="447"/>
      <c r="C30" s="447"/>
      <c r="D30" s="447"/>
      <c r="E30" s="447"/>
      <c r="F30" s="447"/>
    </row>
    <row r="31" spans="1:11" ht="39" customHeight="1" x14ac:dyDescent="0.25">
      <c r="A31" s="190"/>
      <c r="B31" s="190"/>
      <c r="C31" s="190"/>
      <c r="D31" s="190"/>
      <c r="E31" s="190"/>
      <c r="F31" s="190"/>
    </row>
    <row r="33" spans="1:11" s="51" customFormat="1" ht="54" customHeight="1" x14ac:dyDescent="0.25">
      <c r="A33" s="190"/>
      <c r="B33" s="191"/>
      <c r="C33" s="191"/>
      <c r="D33" s="191"/>
      <c r="E33" s="191"/>
      <c r="F33" s="191"/>
      <c r="H33" s="86"/>
      <c r="I33" s="86"/>
      <c r="J33" s="86"/>
      <c r="K33" s="93"/>
    </row>
  </sheetData>
  <customSheetViews>
    <customSheetView guid="{839003FA-3055-4E28-826D-0A2EF77DACBD}" scale="70" showPageBreaks="1" fitToPage="1" printArea="1" view="pageBreakPreview">
      <selection activeCell="C18" sqref="C18"/>
      <pageMargins left="0.35433070866141736" right="0.35433070866141736" top="0.98425196850393704" bottom="0.98425196850393704" header="0" footer="0"/>
      <printOptions horizontalCentered="1"/>
      <pageSetup paperSize="9" scale="66" orientation="portrait" r:id="rId1"/>
      <headerFooter alignWithMargins="0"/>
    </customSheetView>
  </customSheetViews>
  <mergeCells count="2">
    <mergeCell ref="A1:F1"/>
    <mergeCell ref="A5:B5"/>
  </mergeCells>
  <phoneticPr fontId="2" type="noConversion"/>
  <dataValidations count="1">
    <dataValidation type="list" allowBlank="1" showInputMessage="1" showErrorMessage="1" sqref="E7:E8 E10:E11">
      <formula1>cenik</formula1>
    </dataValidation>
  </dataValidations>
  <printOptions horizontalCentered="1"/>
  <pageMargins left="0.35433070866141736" right="0.35433070866141736" top="0.98425196850393704" bottom="0.98425196850393704" header="0" footer="0"/>
  <pageSetup paperSize="9" scale="56" orientation="portrait" r:id="rId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50"/>
  <sheetViews>
    <sheetView view="pageBreakPreview" zoomScale="70" zoomScaleNormal="66" zoomScaleSheetLayoutView="70" workbookViewId="0">
      <selection activeCell="D37" sqref="D37"/>
    </sheetView>
  </sheetViews>
  <sheetFormatPr defaultColWidth="9.140625" defaultRowHeight="18" x14ac:dyDescent="0.25"/>
  <cols>
    <col min="1" max="1" width="9.140625" style="86"/>
    <col min="2" max="2" width="9.140625" style="135"/>
    <col min="3" max="3" width="79.28515625" style="135" customWidth="1"/>
    <col min="4" max="5" width="25.7109375" style="136" customWidth="1"/>
    <col min="6" max="6" width="25.7109375" style="137" customWidth="1"/>
    <col min="7" max="7" width="2.42578125" style="54" customWidth="1"/>
    <col min="8" max="10" width="18.85546875" style="87" customWidth="1"/>
    <col min="11" max="11" width="13" style="93" customWidth="1"/>
    <col min="12" max="13" width="9.140625" style="54" customWidth="1"/>
    <col min="14" max="14" width="0" style="54" hidden="1" customWidth="1"/>
    <col min="15" max="16384" width="9.140625" style="54"/>
  </cols>
  <sheetData>
    <row r="1" spans="1:11" s="58" customFormat="1" ht="69.75" customHeight="1" x14ac:dyDescent="0.35">
      <c r="A1" s="664" t="s">
        <v>675</v>
      </c>
      <c r="B1" s="664"/>
      <c r="C1" s="664"/>
      <c r="D1" s="664"/>
      <c r="E1" s="664"/>
      <c r="F1" s="664"/>
      <c r="H1" s="88"/>
      <c r="I1" s="88"/>
      <c r="J1" s="88"/>
      <c r="K1" s="92"/>
    </row>
    <row r="2" spans="1:11" s="58" customFormat="1" ht="20.100000000000001" customHeight="1" x14ac:dyDescent="0.35">
      <c r="A2" s="442"/>
      <c r="B2" s="445"/>
      <c r="C2" s="445"/>
      <c r="D2" s="445"/>
      <c r="E2" s="445"/>
      <c r="F2" s="445"/>
      <c r="H2" s="88"/>
      <c r="I2" s="88"/>
      <c r="J2" s="88"/>
      <c r="K2" s="92"/>
    </row>
    <row r="3" spans="1:11" s="58" customFormat="1" ht="20.100000000000001" customHeight="1" x14ac:dyDescent="0.35">
      <c r="A3" s="127" t="s">
        <v>650</v>
      </c>
      <c r="B3" s="445"/>
      <c r="C3" s="445"/>
      <c r="D3" s="445"/>
      <c r="E3" s="445"/>
      <c r="F3" s="445"/>
      <c r="H3" s="88"/>
      <c r="I3" s="88"/>
      <c r="J3" s="88"/>
      <c r="K3" s="92"/>
    </row>
    <row r="4" spans="1:11" s="58" customFormat="1" ht="20.100000000000001" customHeight="1" x14ac:dyDescent="0.35">
      <c r="A4" s="442"/>
      <c r="B4" s="445"/>
      <c r="C4" s="445"/>
      <c r="D4" s="445"/>
      <c r="E4" s="445"/>
      <c r="F4" s="128"/>
      <c r="G4" s="88"/>
      <c r="H4" s="88"/>
      <c r="I4" s="88"/>
      <c r="J4" s="88"/>
      <c r="K4" s="92"/>
    </row>
    <row r="5" spans="1:11" ht="76.150000000000006" customHeight="1" x14ac:dyDescent="0.25">
      <c r="A5" s="662" t="s">
        <v>153</v>
      </c>
      <c r="B5" s="663"/>
      <c r="C5" s="446" t="s">
        <v>154</v>
      </c>
      <c r="D5" s="396" t="s">
        <v>672</v>
      </c>
      <c r="E5" s="400" t="s">
        <v>666</v>
      </c>
      <c r="F5" s="443" t="s">
        <v>667</v>
      </c>
      <c r="G5" s="87"/>
      <c r="H5" s="426"/>
      <c r="I5" s="426"/>
      <c r="J5" s="426"/>
      <c r="K5" s="426"/>
    </row>
    <row r="6" spans="1:11" ht="37.9" customHeight="1" x14ac:dyDescent="0.25">
      <c r="A6" s="427" t="s">
        <v>16</v>
      </c>
      <c r="B6" s="428"/>
      <c r="C6" s="129" t="s">
        <v>29</v>
      </c>
      <c r="D6" s="129"/>
      <c r="E6" s="439"/>
      <c r="F6" s="479"/>
      <c r="G6" s="87"/>
      <c r="H6" s="426"/>
      <c r="I6" s="426"/>
      <c r="J6" s="426"/>
      <c r="K6" s="426"/>
    </row>
    <row r="7" spans="1:11" ht="17.45" customHeight="1" x14ac:dyDescent="0.25">
      <c r="A7" s="196"/>
      <c r="B7" s="179" t="s">
        <v>27</v>
      </c>
      <c r="C7" s="179" t="s">
        <v>535</v>
      </c>
      <c r="D7" s="460">
        <v>3</v>
      </c>
      <c r="E7" s="592"/>
      <c r="F7" s="84">
        <f>D7*E7</f>
        <v>0</v>
      </c>
      <c r="G7" s="87"/>
      <c r="H7" s="124"/>
      <c r="I7" s="124"/>
      <c r="J7" s="125"/>
    </row>
    <row r="8" spans="1:11" ht="17.45" customHeight="1" x14ac:dyDescent="0.25">
      <c r="A8" s="196"/>
      <c r="B8" s="196"/>
      <c r="C8" s="179" t="s">
        <v>536</v>
      </c>
      <c r="D8" s="460">
        <v>3</v>
      </c>
      <c r="E8" s="592"/>
      <c r="F8" s="84">
        <f t="shared" ref="F8:F9" si="0">D8*E8</f>
        <v>0</v>
      </c>
      <c r="G8" s="87"/>
      <c r="H8" s="124"/>
      <c r="I8" s="124"/>
      <c r="J8" s="125"/>
    </row>
    <row r="9" spans="1:11" ht="17.45" customHeight="1" x14ac:dyDescent="0.25">
      <c r="A9" s="196"/>
      <c r="B9" s="196"/>
      <c r="C9" s="179" t="s">
        <v>43</v>
      </c>
      <c r="D9" s="460">
        <v>3</v>
      </c>
      <c r="E9" s="592"/>
      <c r="F9" s="84">
        <f t="shared" si="0"/>
        <v>0</v>
      </c>
      <c r="G9" s="87"/>
      <c r="H9" s="124"/>
      <c r="I9" s="124"/>
      <c r="J9" s="125"/>
    </row>
    <row r="10" spans="1:11" ht="34.5" customHeight="1" x14ac:dyDescent="0.25">
      <c r="A10" s="130"/>
      <c r="B10" s="131"/>
      <c r="C10" s="160" t="s">
        <v>31</v>
      </c>
      <c r="D10" s="133"/>
      <c r="E10" s="401"/>
      <c r="F10" s="404"/>
      <c r="G10" s="87"/>
      <c r="H10" s="124"/>
      <c r="I10" s="124"/>
      <c r="J10" s="125"/>
    </row>
    <row r="11" spans="1:11" ht="17.45" customHeight="1" x14ac:dyDescent="0.25">
      <c r="A11" s="202"/>
      <c r="B11" s="156"/>
      <c r="C11" s="449" t="s">
        <v>397</v>
      </c>
      <c r="D11" s="158">
        <v>2</v>
      </c>
      <c r="E11" s="588"/>
      <c r="F11" s="84">
        <f>D11*E11</f>
        <v>0</v>
      </c>
      <c r="G11" s="87"/>
      <c r="H11" s="124"/>
      <c r="I11" s="124"/>
      <c r="J11" s="125"/>
    </row>
    <row r="12" spans="1:11" ht="17.45" customHeight="1" x14ac:dyDescent="0.25">
      <c r="A12" s="488"/>
      <c r="B12" s="510"/>
      <c r="C12" s="459" t="s">
        <v>534</v>
      </c>
      <c r="D12" s="463">
        <v>2</v>
      </c>
      <c r="E12" s="619"/>
      <c r="F12" s="84">
        <f t="shared" ref="F12:F14" si="1">D12*E12</f>
        <v>0</v>
      </c>
      <c r="G12" s="87"/>
      <c r="H12" s="124"/>
      <c r="I12" s="124"/>
      <c r="J12" s="125"/>
    </row>
    <row r="13" spans="1:11" ht="34.5" customHeight="1" x14ac:dyDescent="0.25">
      <c r="A13" s="488"/>
      <c r="B13" s="510"/>
      <c r="C13" s="179" t="s">
        <v>377</v>
      </c>
      <c r="D13" s="169">
        <v>2</v>
      </c>
      <c r="E13" s="589"/>
      <c r="F13" s="84">
        <f t="shared" si="1"/>
        <v>0</v>
      </c>
      <c r="G13" s="87"/>
      <c r="H13" s="246"/>
      <c r="I13" s="124"/>
      <c r="J13" s="125"/>
    </row>
    <row r="14" spans="1:11" ht="17.45" customHeight="1" x14ac:dyDescent="0.25">
      <c r="A14" s="488"/>
      <c r="B14" s="510"/>
      <c r="C14" s="179" t="s">
        <v>43</v>
      </c>
      <c r="D14" s="448">
        <v>2</v>
      </c>
      <c r="E14" s="611"/>
      <c r="F14" s="84">
        <f t="shared" si="1"/>
        <v>0</v>
      </c>
      <c r="G14" s="87"/>
      <c r="H14" s="124"/>
      <c r="I14" s="124"/>
      <c r="J14" s="125"/>
    </row>
    <row r="15" spans="1:11" ht="33.75" customHeight="1" x14ac:dyDescent="0.25">
      <c r="A15" s="130"/>
      <c r="B15" s="131"/>
      <c r="C15" s="132" t="s">
        <v>32</v>
      </c>
      <c r="D15" s="133"/>
      <c r="E15" s="392"/>
      <c r="F15" s="53"/>
      <c r="G15" s="87"/>
      <c r="H15" s="107"/>
      <c r="I15" s="107"/>
      <c r="J15" s="257"/>
    </row>
    <row r="16" spans="1:11" x14ac:dyDescent="0.25">
      <c r="F16" s="55"/>
      <c r="G16" s="87"/>
      <c r="H16" s="84"/>
      <c r="I16" s="84"/>
      <c r="J16" s="85"/>
    </row>
    <row r="17" spans="1:10" ht="35.25" customHeight="1" x14ac:dyDescent="0.25">
      <c r="A17" s="130"/>
      <c r="B17" s="138"/>
      <c r="C17" s="198" t="s">
        <v>195</v>
      </c>
      <c r="D17" s="199"/>
      <c r="E17" s="199"/>
      <c r="F17" s="56"/>
      <c r="G17" s="87"/>
      <c r="H17" s="84"/>
      <c r="I17" s="84"/>
      <c r="J17" s="85"/>
    </row>
    <row r="18" spans="1:10" ht="17.45" customHeight="1" x14ac:dyDescent="0.25">
      <c r="A18" s="511"/>
      <c r="B18" s="512"/>
      <c r="C18" s="200" t="s">
        <v>34</v>
      </c>
      <c r="D18" s="158" t="s">
        <v>33</v>
      </c>
      <c r="E18" s="158"/>
      <c r="F18" s="73"/>
      <c r="G18" s="87"/>
      <c r="H18" s="107">
        <v>84.58</v>
      </c>
      <c r="I18" s="107">
        <f t="shared" ref="I18:I34" si="2">F18-H18</f>
        <v>-84.58</v>
      </c>
      <c r="J18" s="257">
        <f t="shared" ref="J18:J34" si="3">IFERROR(F18/H18*100,"-")</f>
        <v>0</v>
      </c>
    </row>
    <row r="19" spans="1:10" ht="17.45" customHeight="1" x14ac:dyDescent="0.25">
      <c r="A19" s="511"/>
      <c r="B19" s="512"/>
      <c r="C19" s="201" t="s">
        <v>140</v>
      </c>
      <c r="D19" s="451"/>
      <c r="E19" s="451"/>
      <c r="F19" s="74"/>
      <c r="G19" s="87"/>
      <c r="H19" s="265">
        <v>15</v>
      </c>
      <c r="I19" s="107">
        <f t="shared" si="2"/>
        <v>-15</v>
      </c>
      <c r="J19" s="257">
        <f t="shared" si="3"/>
        <v>0</v>
      </c>
    </row>
    <row r="20" spans="1:10" ht="17.45" customHeight="1" x14ac:dyDescent="0.25">
      <c r="A20" s="511"/>
      <c r="B20" s="512"/>
      <c r="C20" s="202" t="s">
        <v>147</v>
      </c>
      <c r="D20" s="461"/>
      <c r="E20" s="462"/>
      <c r="F20" s="75"/>
      <c r="G20" s="87"/>
      <c r="H20" s="107">
        <v>83</v>
      </c>
      <c r="I20" s="107">
        <f t="shared" si="2"/>
        <v>-83</v>
      </c>
      <c r="J20" s="257">
        <f t="shared" si="3"/>
        <v>0</v>
      </c>
    </row>
    <row r="21" spans="1:10" ht="36.75" customHeight="1" x14ac:dyDescent="0.25">
      <c r="A21" s="511"/>
      <c r="B21" s="512"/>
      <c r="C21" s="274" t="s">
        <v>267</v>
      </c>
      <c r="D21" s="169" t="s">
        <v>33</v>
      </c>
      <c r="E21" s="451"/>
      <c r="F21" s="75"/>
      <c r="G21" s="87"/>
      <c r="H21" s="107"/>
      <c r="I21" s="107"/>
      <c r="J21" s="257"/>
    </row>
    <row r="22" spans="1:10" x14ac:dyDescent="0.25">
      <c r="A22" s="511"/>
      <c r="B22" s="512"/>
      <c r="C22" s="203" t="s">
        <v>67</v>
      </c>
      <c r="D22" s="204"/>
      <c r="E22" s="204"/>
      <c r="F22" s="71"/>
      <c r="G22" s="87"/>
      <c r="H22" s="258">
        <v>400</v>
      </c>
      <c r="I22" s="107">
        <f t="shared" si="2"/>
        <v>-400</v>
      </c>
      <c r="J22" s="257">
        <f t="shared" si="3"/>
        <v>0</v>
      </c>
    </row>
    <row r="23" spans="1:10" x14ac:dyDescent="0.25">
      <c r="A23" s="511"/>
      <c r="B23" s="512"/>
      <c r="C23" s="194" t="s">
        <v>68</v>
      </c>
      <c r="D23" s="148"/>
      <c r="E23" s="148"/>
      <c r="F23" s="65"/>
      <c r="G23" s="87"/>
      <c r="H23" s="258">
        <v>400</v>
      </c>
      <c r="I23" s="107">
        <f t="shared" si="2"/>
        <v>-400</v>
      </c>
      <c r="J23" s="257">
        <f t="shared" si="3"/>
        <v>0</v>
      </c>
    </row>
    <row r="24" spans="1:10" x14ac:dyDescent="0.25">
      <c r="A24" s="511"/>
      <c r="B24" s="512"/>
      <c r="C24" s="194" t="s">
        <v>69</v>
      </c>
      <c r="D24" s="148"/>
      <c r="E24" s="148"/>
      <c r="F24" s="65"/>
      <c r="G24" s="87"/>
      <c r="H24" s="258">
        <v>400</v>
      </c>
      <c r="I24" s="107">
        <f t="shared" si="2"/>
        <v>-400</v>
      </c>
      <c r="J24" s="257">
        <f t="shared" si="3"/>
        <v>0</v>
      </c>
    </row>
    <row r="25" spans="1:10" x14ac:dyDescent="0.25">
      <c r="A25" s="511"/>
      <c r="B25" s="512"/>
      <c r="C25" s="194" t="s">
        <v>70</v>
      </c>
      <c r="D25" s="148"/>
      <c r="E25" s="148"/>
      <c r="F25" s="65"/>
      <c r="G25" s="87"/>
      <c r="H25" s="258">
        <v>350</v>
      </c>
      <c r="I25" s="107">
        <f t="shared" si="2"/>
        <v>-350</v>
      </c>
      <c r="J25" s="257">
        <f t="shared" si="3"/>
        <v>0</v>
      </c>
    </row>
    <row r="26" spans="1:10" x14ac:dyDescent="0.25">
      <c r="A26" s="511"/>
      <c r="B26" s="512"/>
      <c r="C26" s="194" t="s">
        <v>71</v>
      </c>
      <c r="D26" s="148"/>
      <c r="E26" s="148"/>
      <c r="F26" s="65"/>
      <c r="G26" s="87"/>
      <c r="H26" s="258">
        <v>350</v>
      </c>
      <c r="I26" s="107">
        <f t="shared" si="2"/>
        <v>-350</v>
      </c>
      <c r="J26" s="257">
        <f t="shared" si="3"/>
        <v>0</v>
      </c>
    </row>
    <row r="27" spans="1:10" x14ac:dyDescent="0.25">
      <c r="A27" s="511"/>
      <c r="B27" s="512"/>
      <c r="C27" s="194" t="s">
        <v>72</v>
      </c>
      <c r="D27" s="148"/>
      <c r="E27" s="148"/>
      <c r="F27" s="65"/>
      <c r="G27" s="87"/>
      <c r="H27" s="258">
        <v>400</v>
      </c>
      <c r="I27" s="107">
        <f t="shared" si="2"/>
        <v>-400</v>
      </c>
      <c r="J27" s="257">
        <f t="shared" si="3"/>
        <v>0</v>
      </c>
    </row>
    <row r="28" spans="1:10" x14ac:dyDescent="0.25">
      <c r="A28" s="511"/>
      <c r="B28" s="512"/>
      <c r="C28" s="151" t="s">
        <v>73</v>
      </c>
      <c r="D28" s="148"/>
      <c r="E28" s="148"/>
      <c r="F28" s="65"/>
      <c r="G28" s="87"/>
      <c r="H28" s="258">
        <v>500</v>
      </c>
      <c r="I28" s="107">
        <f t="shared" si="2"/>
        <v>-500</v>
      </c>
      <c r="J28" s="257">
        <f t="shared" si="3"/>
        <v>0</v>
      </c>
    </row>
    <row r="29" spans="1:10" x14ac:dyDescent="0.25">
      <c r="A29" s="511"/>
      <c r="B29" s="512"/>
      <c r="C29" s="275" t="s">
        <v>268</v>
      </c>
      <c r="D29" s="149" t="s">
        <v>33</v>
      </c>
      <c r="E29" s="149"/>
      <c r="F29" s="65"/>
      <c r="G29" s="87"/>
      <c r="H29" s="107"/>
      <c r="I29" s="107"/>
      <c r="J29" s="257"/>
    </row>
    <row r="30" spans="1:10" x14ac:dyDescent="0.25">
      <c r="A30" s="511"/>
      <c r="B30" s="512"/>
      <c r="C30" s="203" t="s">
        <v>74</v>
      </c>
      <c r="D30" s="148"/>
      <c r="E30" s="148"/>
      <c r="F30" s="65"/>
      <c r="G30" s="87"/>
      <c r="H30" s="258">
        <v>400</v>
      </c>
      <c r="I30" s="107">
        <f t="shared" si="2"/>
        <v>-400</v>
      </c>
      <c r="J30" s="257">
        <f t="shared" si="3"/>
        <v>0</v>
      </c>
    </row>
    <row r="31" spans="1:10" x14ac:dyDescent="0.25">
      <c r="A31" s="511"/>
      <c r="B31" s="512"/>
      <c r="C31" s="194" t="s">
        <v>75</v>
      </c>
      <c r="D31" s="148"/>
      <c r="E31" s="148"/>
      <c r="F31" s="65"/>
      <c r="G31" s="87"/>
      <c r="H31" s="258">
        <v>400</v>
      </c>
      <c r="I31" s="107">
        <f t="shared" si="2"/>
        <v>-400</v>
      </c>
      <c r="J31" s="257">
        <f t="shared" si="3"/>
        <v>0</v>
      </c>
    </row>
    <row r="32" spans="1:10" x14ac:dyDescent="0.25">
      <c r="A32" s="511"/>
      <c r="B32" s="512"/>
      <c r="C32" s="194" t="s">
        <v>76</v>
      </c>
      <c r="D32" s="148"/>
      <c r="E32" s="148"/>
      <c r="F32" s="65"/>
      <c r="G32" s="87"/>
      <c r="H32" s="258">
        <v>400</v>
      </c>
      <c r="I32" s="107">
        <f t="shared" si="2"/>
        <v>-400</v>
      </c>
      <c r="J32" s="257">
        <f t="shared" si="3"/>
        <v>0</v>
      </c>
    </row>
    <row r="33" spans="1:11" x14ac:dyDescent="0.25">
      <c r="A33" s="511"/>
      <c r="B33" s="512"/>
      <c r="C33" s="194" t="s">
        <v>77</v>
      </c>
      <c r="D33" s="148"/>
      <c r="E33" s="148"/>
      <c r="F33" s="65"/>
      <c r="G33" s="87"/>
      <c r="H33" s="258">
        <v>300</v>
      </c>
      <c r="I33" s="107">
        <f t="shared" si="2"/>
        <v>-300</v>
      </c>
      <c r="J33" s="257">
        <f t="shared" si="3"/>
        <v>0</v>
      </c>
    </row>
    <row r="34" spans="1:11" x14ac:dyDescent="0.25">
      <c r="A34" s="511"/>
      <c r="B34" s="512"/>
      <c r="C34" s="194" t="s">
        <v>78</v>
      </c>
      <c r="D34" s="148"/>
      <c r="E34" s="148"/>
      <c r="F34" s="65"/>
      <c r="G34" s="87"/>
      <c r="H34" s="258">
        <v>400</v>
      </c>
      <c r="I34" s="107">
        <f t="shared" si="2"/>
        <v>-400</v>
      </c>
      <c r="J34" s="257">
        <f t="shared" si="3"/>
        <v>0</v>
      </c>
    </row>
    <row r="35" spans="1:11" x14ac:dyDescent="0.25">
      <c r="F35" s="205"/>
      <c r="G35" s="87"/>
    </row>
    <row r="36" spans="1:11" x14ac:dyDescent="0.25">
      <c r="F36" s="205"/>
      <c r="G36" s="87"/>
    </row>
    <row r="37" spans="1:11" s="51" customFormat="1" x14ac:dyDescent="0.25">
      <c r="A37" s="86"/>
      <c r="B37" s="135"/>
      <c r="C37" s="135"/>
      <c r="D37" s="136"/>
      <c r="E37" s="136"/>
      <c r="F37" s="137"/>
      <c r="G37" s="86"/>
      <c r="H37" s="86"/>
      <c r="I37" s="86"/>
      <c r="J37" s="86"/>
      <c r="K37" s="93"/>
    </row>
    <row r="38" spans="1:11" x14ac:dyDescent="0.25">
      <c r="D38" s="136" t="s">
        <v>295</v>
      </c>
      <c r="G38" s="87"/>
    </row>
    <row r="40" spans="1:11" ht="35.450000000000003" customHeight="1" x14ac:dyDescent="0.25">
      <c r="A40" s="255"/>
      <c r="B40" s="255"/>
      <c r="C40" s="255"/>
      <c r="D40" s="255"/>
      <c r="E40" s="255"/>
      <c r="F40" s="255"/>
    </row>
    <row r="47" spans="1:11" x14ac:dyDescent="0.25">
      <c r="A47" s="447"/>
      <c r="B47" s="447"/>
      <c r="C47" s="447"/>
      <c r="D47" s="447"/>
      <c r="E47" s="447"/>
      <c r="F47" s="447"/>
    </row>
    <row r="48" spans="1:11" ht="39" customHeight="1" x14ac:dyDescent="0.25">
      <c r="A48" s="190"/>
      <c r="B48" s="190"/>
      <c r="C48" s="190"/>
      <c r="D48" s="190"/>
      <c r="E48" s="190"/>
      <c r="F48" s="190"/>
    </row>
    <row r="50" spans="1:11" s="51" customFormat="1" ht="54" customHeight="1" x14ac:dyDescent="0.25">
      <c r="A50" s="190"/>
      <c r="B50" s="191"/>
      <c r="C50" s="191"/>
      <c r="D50" s="191"/>
      <c r="E50" s="191"/>
      <c r="F50" s="191"/>
      <c r="H50" s="86"/>
      <c r="I50" s="86"/>
      <c r="J50" s="86"/>
      <c r="K50" s="93"/>
    </row>
  </sheetData>
  <customSheetViews>
    <customSheetView guid="{839003FA-3055-4E28-826D-0A2EF77DACBD}" scale="70" showPageBreaks="1" fitToPage="1" printArea="1" view="pageBreakPreview" topLeftCell="A4">
      <selection activeCell="C24" sqref="C24"/>
      <pageMargins left="0.75" right="0.75" top="0.98425196850393704" bottom="0.98425196850393704" header="0" footer="0"/>
      <printOptions horizontalCentered="1"/>
      <pageSetup paperSize="9" scale="47" orientation="portrait" r:id="rId1"/>
      <headerFooter alignWithMargins="0"/>
    </customSheetView>
  </customSheetViews>
  <mergeCells count="2">
    <mergeCell ref="A1:F1"/>
    <mergeCell ref="A5:B5"/>
  </mergeCells>
  <phoneticPr fontId="2" type="noConversion"/>
  <dataValidations count="1">
    <dataValidation type="list" allowBlank="1" showInputMessage="1" showErrorMessage="1" sqref="E7:E9 E11:E14">
      <formula1>cenik</formula1>
    </dataValidation>
  </dataValidations>
  <printOptions horizontalCentered="1"/>
  <pageMargins left="0.75" right="0.75" top="0.98425196850393704" bottom="0.98425196850393704" header="0" footer="0"/>
  <pageSetup paperSize="9" scale="50" orientation="portrait" r:id="rId2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8"/>
  <sheetViews>
    <sheetView view="pageBreakPreview" zoomScale="70" zoomScaleNormal="66" zoomScaleSheetLayoutView="70" workbookViewId="0">
      <selection activeCell="D25" sqref="D25"/>
    </sheetView>
  </sheetViews>
  <sheetFormatPr defaultColWidth="9.140625" defaultRowHeight="18" x14ac:dyDescent="0.25"/>
  <cols>
    <col min="1" max="1" width="9.140625" style="86"/>
    <col min="2" max="2" width="9.140625" style="135"/>
    <col min="3" max="3" width="79.28515625" style="135" customWidth="1"/>
    <col min="4" max="5" width="25.7109375" style="136" customWidth="1"/>
    <col min="6" max="6" width="25.7109375" style="137" customWidth="1"/>
    <col min="7" max="7" width="2.42578125" style="54" customWidth="1"/>
    <col min="8" max="10" width="18.85546875" style="87" customWidth="1"/>
    <col min="11" max="11" width="13" style="93" customWidth="1"/>
    <col min="12" max="13" width="9.140625" style="54" customWidth="1"/>
    <col min="14" max="14" width="0" style="54" hidden="1" customWidth="1"/>
    <col min="15" max="16384" width="9.140625" style="54"/>
  </cols>
  <sheetData>
    <row r="1" spans="1:11" s="58" customFormat="1" ht="69.75" customHeight="1" x14ac:dyDescent="0.35">
      <c r="A1" s="664" t="s">
        <v>675</v>
      </c>
      <c r="B1" s="664"/>
      <c r="C1" s="664"/>
      <c r="D1" s="664"/>
      <c r="E1" s="664"/>
      <c r="F1" s="664"/>
      <c r="G1" s="88"/>
      <c r="H1" s="88"/>
      <c r="I1" s="88"/>
      <c r="J1" s="88"/>
      <c r="K1" s="570"/>
    </row>
    <row r="2" spans="1:11" s="58" customFormat="1" ht="20.100000000000001" customHeight="1" x14ac:dyDescent="0.35">
      <c r="A2" s="442"/>
      <c r="B2" s="445"/>
      <c r="C2" s="445"/>
      <c r="D2" s="445"/>
      <c r="E2" s="445"/>
      <c r="F2" s="445"/>
      <c r="G2" s="88"/>
      <c r="H2" s="110"/>
      <c r="I2" s="88"/>
      <c r="J2" s="88"/>
      <c r="K2" s="570"/>
    </row>
    <row r="3" spans="1:11" s="58" customFormat="1" ht="20.100000000000001" customHeight="1" x14ac:dyDescent="0.35">
      <c r="A3" s="127" t="s">
        <v>650</v>
      </c>
      <c r="B3" s="445"/>
      <c r="C3" s="445"/>
      <c r="D3" s="445"/>
      <c r="E3" s="445"/>
      <c r="F3" s="445"/>
      <c r="G3" s="88"/>
      <c r="H3" s="88"/>
      <c r="I3" s="88"/>
      <c r="J3" s="88"/>
      <c r="K3" s="570"/>
    </row>
    <row r="4" spans="1:11" s="58" customFormat="1" ht="20.100000000000001" customHeight="1" x14ac:dyDescent="0.35">
      <c r="A4" s="442"/>
      <c r="B4" s="445"/>
      <c r="C4" s="445"/>
      <c r="D4" s="445"/>
      <c r="E4" s="445"/>
      <c r="F4" s="128"/>
      <c r="G4" s="88"/>
      <c r="H4" s="88"/>
      <c r="I4" s="88"/>
      <c r="J4" s="88"/>
      <c r="K4" s="570"/>
    </row>
    <row r="5" spans="1:11" ht="83.45" customHeight="1" x14ac:dyDescent="0.25">
      <c r="A5" s="662" t="s">
        <v>153</v>
      </c>
      <c r="B5" s="663"/>
      <c r="C5" s="446" t="s">
        <v>154</v>
      </c>
      <c r="D5" s="396" t="s">
        <v>672</v>
      </c>
      <c r="E5" s="400" t="s">
        <v>666</v>
      </c>
      <c r="F5" s="443" t="s">
        <v>667</v>
      </c>
      <c r="G5" s="87"/>
      <c r="H5" s="426"/>
      <c r="I5" s="426"/>
      <c r="J5" s="426"/>
      <c r="K5" s="426"/>
    </row>
    <row r="6" spans="1:11" ht="37.9" customHeight="1" x14ac:dyDescent="0.25">
      <c r="A6" s="427" t="s">
        <v>17</v>
      </c>
      <c r="B6" s="480"/>
      <c r="C6" s="129" t="s">
        <v>29</v>
      </c>
      <c r="D6" s="129"/>
      <c r="E6" s="439"/>
      <c r="F6" s="479"/>
      <c r="G6" s="87"/>
      <c r="H6" s="426"/>
      <c r="I6" s="426"/>
      <c r="J6" s="426"/>
      <c r="K6" s="426"/>
    </row>
    <row r="7" spans="1:11" x14ac:dyDescent="0.25">
      <c r="A7" s="179"/>
      <c r="B7" s="179" t="s">
        <v>26</v>
      </c>
      <c r="C7" s="156" t="s">
        <v>537</v>
      </c>
      <c r="D7" s="158">
        <v>3</v>
      </c>
      <c r="E7" s="588"/>
      <c r="F7" s="107">
        <f>D7*E7</f>
        <v>0</v>
      </c>
      <c r="G7" s="87"/>
      <c r="H7" s="124"/>
      <c r="I7" s="124"/>
      <c r="J7" s="125"/>
      <c r="K7" s="574"/>
    </row>
    <row r="8" spans="1:11" ht="39.6" customHeight="1" x14ac:dyDescent="0.25">
      <c r="A8" s="196"/>
      <c r="B8" s="210"/>
      <c r="C8" s="256" t="s">
        <v>625</v>
      </c>
      <c r="D8" s="158">
        <v>3</v>
      </c>
      <c r="E8" s="588"/>
      <c r="F8" s="107">
        <f t="shared" ref="F8:F15" si="0">D8*E8</f>
        <v>0</v>
      </c>
      <c r="G8" s="87"/>
      <c r="H8" s="124"/>
      <c r="I8" s="124"/>
      <c r="J8" s="125"/>
      <c r="K8" s="574"/>
    </row>
    <row r="9" spans="1:11" ht="39.6" customHeight="1" x14ac:dyDescent="0.25">
      <c r="A9" s="196"/>
      <c r="B9" s="210"/>
      <c r="C9" s="513" t="s">
        <v>626</v>
      </c>
      <c r="D9" s="158">
        <v>3</v>
      </c>
      <c r="E9" s="588"/>
      <c r="F9" s="107">
        <f t="shared" si="0"/>
        <v>0</v>
      </c>
      <c r="G9" s="87"/>
      <c r="H9" s="124"/>
      <c r="I9" s="124"/>
      <c r="J9" s="125"/>
      <c r="K9" s="574"/>
    </row>
    <row r="10" spans="1:11" x14ac:dyDescent="0.25">
      <c r="A10" s="196"/>
      <c r="B10" s="179" t="s">
        <v>27</v>
      </c>
      <c r="C10" s="179" t="s">
        <v>538</v>
      </c>
      <c r="D10" s="158">
        <v>3</v>
      </c>
      <c r="E10" s="588"/>
      <c r="F10" s="107">
        <f t="shared" si="0"/>
        <v>0</v>
      </c>
      <c r="G10" s="87"/>
      <c r="H10" s="124"/>
      <c r="I10" s="124"/>
      <c r="J10" s="125"/>
      <c r="K10" s="574"/>
    </row>
    <row r="11" spans="1:11" ht="20.45" customHeight="1" x14ac:dyDescent="0.25">
      <c r="A11" s="196"/>
      <c r="B11" s="196"/>
      <c r="C11" s="179" t="s">
        <v>539</v>
      </c>
      <c r="D11" s="158">
        <v>3</v>
      </c>
      <c r="E11" s="588"/>
      <c r="F11" s="107">
        <f t="shared" si="0"/>
        <v>0</v>
      </c>
      <c r="G11" s="87"/>
      <c r="H11" s="124"/>
      <c r="I11" s="124"/>
      <c r="J11" s="125"/>
      <c r="K11" s="574"/>
    </row>
    <row r="12" spans="1:11" ht="36.75" customHeight="1" x14ac:dyDescent="0.25">
      <c r="A12" s="196"/>
      <c r="B12" s="197"/>
      <c r="C12" s="179" t="s">
        <v>540</v>
      </c>
      <c r="D12" s="158">
        <v>3</v>
      </c>
      <c r="E12" s="588"/>
      <c r="F12" s="107">
        <f t="shared" si="0"/>
        <v>0</v>
      </c>
      <c r="G12" s="87"/>
      <c r="H12" s="124"/>
      <c r="I12" s="124"/>
      <c r="J12" s="125"/>
      <c r="K12" s="574"/>
    </row>
    <row r="13" spans="1:11" ht="36.75" customHeight="1" x14ac:dyDescent="0.25">
      <c r="A13" s="130"/>
      <c r="B13" s="146"/>
      <c r="C13" s="132" t="s">
        <v>31</v>
      </c>
      <c r="D13" s="133"/>
      <c r="E13" s="401"/>
      <c r="F13" s="404"/>
      <c r="G13" s="87"/>
      <c r="H13" s="124"/>
      <c r="I13" s="124"/>
      <c r="J13" s="125"/>
      <c r="K13" s="574"/>
    </row>
    <row r="14" spans="1:11" x14ac:dyDescent="0.25">
      <c r="A14" s="202"/>
      <c r="B14" s="179"/>
      <c r="C14" s="179" t="s">
        <v>399</v>
      </c>
      <c r="D14" s="158">
        <v>2</v>
      </c>
      <c r="E14" s="588"/>
      <c r="F14" s="107">
        <f t="shared" si="0"/>
        <v>0</v>
      </c>
      <c r="G14" s="87"/>
      <c r="H14" s="124"/>
      <c r="I14" s="124"/>
      <c r="J14" s="125"/>
      <c r="K14" s="574"/>
    </row>
    <row r="15" spans="1:11" x14ac:dyDescent="0.25">
      <c r="A15" s="488"/>
      <c r="B15" s="196"/>
      <c r="C15" s="179" t="s">
        <v>398</v>
      </c>
      <c r="D15" s="158">
        <v>2</v>
      </c>
      <c r="E15" s="588"/>
      <c r="F15" s="107">
        <f t="shared" si="0"/>
        <v>0</v>
      </c>
      <c r="G15" s="87"/>
      <c r="H15" s="124"/>
      <c r="I15" s="124"/>
      <c r="J15" s="125"/>
      <c r="K15" s="574"/>
    </row>
    <row r="16" spans="1:11" ht="34.5" customHeight="1" x14ac:dyDescent="0.25">
      <c r="A16" s="130"/>
      <c r="B16" s="131"/>
      <c r="C16" s="132" t="s">
        <v>32</v>
      </c>
      <c r="D16" s="133"/>
      <c r="E16" s="392"/>
      <c r="F16" s="53"/>
      <c r="G16" s="87"/>
      <c r="H16" s="107"/>
      <c r="I16" s="107"/>
      <c r="J16" s="257"/>
      <c r="K16" s="574"/>
    </row>
    <row r="17" spans="1:11" x14ac:dyDescent="0.25">
      <c r="F17" s="55"/>
      <c r="G17" s="87"/>
      <c r="H17" s="84"/>
      <c r="I17" s="84"/>
      <c r="J17" s="85"/>
      <c r="K17" s="574"/>
    </row>
    <row r="18" spans="1:11" ht="36" x14ac:dyDescent="0.25">
      <c r="A18" s="130"/>
      <c r="B18" s="138"/>
      <c r="C18" s="139" t="s">
        <v>195</v>
      </c>
      <c r="D18" s="140"/>
      <c r="E18" s="140"/>
      <c r="F18" s="56"/>
      <c r="G18" s="87"/>
      <c r="H18" s="84"/>
      <c r="I18" s="84"/>
      <c r="J18" s="85"/>
      <c r="K18" s="574"/>
    </row>
    <row r="19" spans="1:11" ht="35.450000000000003" customHeight="1" x14ac:dyDescent="0.25">
      <c r="A19" s="435"/>
      <c r="B19" s="435"/>
      <c r="C19" s="491" t="s">
        <v>597</v>
      </c>
      <c r="D19" s="183"/>
      <c r="E19" s="183"/>
      <c r="F19" s="65"/>
      <c r="G19" s="87"/>
      <c r="H19" s="258">
        <v>127</v>
      </c>
      <c r="I19" s="84">
        <f t="shared" ref="I19:I22" si="1">F19-H19</f>
        <v>-127</v>
      </c>
      <c r="J19" s="85">
        <f t="shared" ref="J19:J22" si="2">IFERROR(F19/H19*100,"-")</f>
        <v>0</v>
      </c>
      <c r="K19" s="574"/>
    </row>
    <row r="20" spans="1:11" ht="35.450000000000003" customHeight="1" x14ac:dyDescent="0.25">
      <c r="A20" s="490"/>
      <c r="B20" s="490"/>
      <c r="C20" s="514" t="s">
        <v>598</v>
      </c>
      <c r="D20" s="515"/>
      <c r="E20" s="515"/>
      <c r="F20" s="63"/>
      <c r="G20" s="620"/>
      <c r="H20" s="621">
        <v>50</v>
      </c>
      <c r="I20" s="104"/>
      <c r="J20" s="105"/>
      <c r="K20" s="574"/>
    </row>
    <row r="21" spans="1:11" ht="35.25" customHeight="1" x14ac:dyDescent="0.25">
      <c r="A21" s="490"/>
      <c r="B21" s="490"/>
      <c r="C21" s="516" t="s">
        <v>65</v>
      </c>
      <c r="D21" s="517"/>
      <c r="E21" s="517"/>
      <c r="F21" s="70"/>
      <c r="G21" s="87"/>
      <c r="H21" s="622">
        <v>254</v>
      </c>
      <c r="I21" s="84">
        <f t="shared" si="1"/>
        <v>-254</v>
      </c>
      <c r="J21" s="85">
        <f t="shared" si="2"/>
        <v>0</v>
      </c>
      <c r="K21" s="574"/>
    </row>
    <row r="22" spans="1:11" x14ac:dyDescent="0.25">
      <c r="A22" s="437"/>
      <c r="B22" s="437"/>
      <c r="C22" s="476" t="s">
        <v>151</v>
      </c>
      <c r="D22" s="509"/>
      <c r="E22" s="509"/>
      <c r="F22" s="103"/>
      <c r="G22" s="566"/>
      <c r="H22" s="623">
        <v>3</v>
      </c>
      <c r="I22" s="84">
        <f t="shared" si="1"/>
        <v>-3</v>
      </c>
      <c r="J22" s="85">
        <f t="shared" si="2"/>
        <v>0</v>
      </c>
      <c r="K22" s="574"/>
    </row>
    <row r="23" spans="1:11" x14ac:dyDescent="0.25">
      <c r="G23" s="87"/>
      <c r="K23" s="574"/>
    </row>
    <row r="24" spans="1:11" x14ac:dyDescent="0.25">
      <c r="G24" s="87"/>
      <c r="K24" s="574"/>
    </row>
    <row r="25" spans="1:11" s="51" customFormat="1" x14ac:dyDescent="0.25">
      <c r="A25" s="86"/>
      <c r="B25" s="135"/>
      <c r="C25" s="135"/>
      <c r="D25" s="136"/>
      <c r="E25" s="136"/>
      <c r="F25" s="137"/>
      <c r="G25" s="86"/>
      <c r="H25" s="86"/>
      <c r="I25" s="86"/>
      <c r="J25" s="86"/>
      <c r="K25" s="574"/>
    </row>
    <row r="26" spans="1:11" x14ac:dyDescent="0.25">
      <c r="D26" s="136" t="s">
        <v>295</v>
      </c>
      <c r="G26" s="87"/>
      <c r="K26" s="574"/>
    </row>
    <row r="28" spans="1:11" ht="40.15" customHeight="1" x14ac:dyDescent="0.25">
      <c r="A28" s="255"/>
      <c r="B28" s="255"/>
      <c r="C28" s="255"/>
      <c r="D28" s="255"/>
      <c r="E28" s="255"/>
      <c r="F28" s="255"/>
    </row>
    <row r="35" spans="1:11" x14ac:dyDescent="0.25">
      <c r="A35" s="447"/>
      <c r="B35" s="447"/>
      <c r="C35" s="447"/>
      <c r="D35" s="447"/>
      <c r="E35" s="447"/>
      <c r="F35" s="447"/>
    </row>
    <row r="36" spans="1:11" ht="39" customHeight="1" x14ac:dyDescent="0.25">
      <c r="A36" s="190"/>
      <c r="B36" s="190"/>
      <c r="C36" s="190"/>
      <c r="D36" s="190"/>
      <c r="E36" s="190"/>
      <c r="F36" s="190"/>
    </row>
    <row r="38" spans="1:11" s="51" customFormat="1" ht="54" customHeight="1" x14ac:dyDescent="0.25">
      <c r="A38" s="190"/>
      <c r="B38" s="191"/>
      <c r="C38" s="191"/>
      <c r="D38" s="191"/>
      <c r="E38" s="191"/>
      <c r="F38" s="191"/>
      <c r="H38" s="86"/>
      <c r="I38" s="86"/>
      <c r="J38" s="86"/>
      <c r="K38" s="93"/>
    </row>
  </sheetData>
  <customSheetViews>
    <customSheetView guid="{839003FA-3055-4E28-826D-0A2EF77DACBD}" scale="70" showPageBreaks="1" fitToPage="1" printArea="1" view="pageBreakPreview" topLeftCell="A7">
      <selection activeCell="C35" sqref="C35"/>
      <pageMargins left="0.75" right="0.75" top="0.98425196850393704" bottom="0.98425196850393704" header="0" footer="0"/>
      <printOptions horizontalCentered="1"/>
      <pageSetup paperSize="9" scale="59" orientation="portrait" r:id="rId1"/>
      <headerFooter alignWithMargins="0"/>
    </customSheetView>
  </customSheetViews>
  <mergeCells count="2">
    <mergeCell ref="A1:F1"/>
    <mergeCell ref="A5:B5"/>
  </mergeCells>
  <phoneticPr fontId="2" type="noConversion"/>
  <dataValidations count="1">
    <dataValidation type="list" allowBlank="1" showInputMessage="1" showErrorMessage="1" sqref="E7:E12 E14:E15">
      <formula1>cenik</formula1>
    </dataValidation>
  </dataValidations>
  <printOptions horizontalCentered="1"/>
  <pageMargins left="0.75" right="0.75" top="0.98425196850393704" bottom="0.98425196850393704" header="0" footer="0"/>
  <pageSetup paperSize="9" scale="50" orientation="portrait" r:id="rId2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59"/>
  <sheetViews>
    <sheetView view="pageBreakPreview" zoomScale="70" zoomScaleNormal="66" zoomScaleSheetLayoutView="70" workbookViewId="0">
      <selection sqref="A1:F1"/>
    </sheetView>
  </sheetViews>
  <sheetFormatPr defaultColWidth="9.140625" defaultRowHeight="18" x14ac:dyDescent="0.25"/>
  <cols>
    <col min="1" max="1" width="9.140625" style="280"/>
    <col min="2" max="2" width="9.5703125" style="135" customWidth="1"/>
    <col min="3" max="3" width="79.28515625" style="135" customWidth="1"/>
    <col min="4" max="5" width="25.7109375" style="136" customWidth="1"/>
    <col min="6" max="6" width="25.7109375" style="279" customWidth="1"/>
    <col min="7" max="7" width="2.42578125" style="276" customWidth="1"/>
    <col min="8" max="10" width="18.85546875" style="278" customWidth="1"/>
    <col min="11" max="11" width="13" style="277" customWidth="1"/>
    <col min="12" max="13" width="9.140625" style="276" customWidth="1"/>
    <col min="14" max="14" width="0" style="276" hidden="1" customWidth="1"/>
    <col min="15" max="16384" width="9.140625" style="276"/>
  </cols>
  <sheetData>
    <row r="1" spans="1:11" s="304" customFormat="1" ht="69.75" customHeight="1" x14ac:dyDescent="0.35">
      <c r="A1" s="667" t="s">
        <v>675</v>
      </c>
      <c r="B1" s="667"/>
      <c r="C1" s="667"/>
      <c r="D1" s="667"/>
      <c r="E1" s="667"/>
      <c r="F1" s="667"/>
      <c r="G1" s="305"/>
      <c r="H1" s="305"/>
      <c r="I1" s="305"/>
      <c r="J1" s="305"/>
      <c r="K1" s="628"/>
    </row>
    <row r="2" spans="1:11" s="304" customFormat="1" ht="20.100000000000001" customHeight="1" x14ac:dyDescent="0.35">
      <c r="A2" s="467"/>
      <c r="B2" s="468"/>
      <c r="C2" s="468"/>
      <c r="D2" s="468"/>
      <c r="E2" s="468"/>
      <c r="F2" s="468"/>
      <c r="G2" s="305"/>
      <c r="H2" s="305"/>
      <c r="I2" s="305"/>
      <c r="J2" s="305"/>
      <c r="K2" s="628"/>
    </row>
    <row r="3" spans="1:11" s="304" customFormat="1" ht="20.100000000000001" customHeight="1" x14ac:dyDescent="0.35">
      <c r="A3" s="307" t="s">
        <v>650</v>
      </c>
      <c r="B3" s="468"/>
      <c r="C3" s="468"/>
      <c r="D3" s="468"/>
      <c r="E3" s="468"/>
      <c r="F3" s="468"/>
      <c r="G3" s="305"/>
      <c r="H3" s="305"/>
      <c r="I3" s="305"/>
      <c r="J3" s="305"/>
      <c r="K3" s="628"/>
    </row>
    <row r="4" spans="1:11" s="304" customFormat="1" ht="20.100000000000001" customHeight="1" x14ac:dyDescent="0.35">
      <c r="A4" s="467"/>
      <c r="B4" s="468"/>
      <c r="C4" s="468"/>
      <c r="D4" s="468"/>
      <c r="E4" s="468"/>
      <c r="F4" s="306"/>
      <c r="G4" s="305"/>
      <c r="H4" s="305"/>
      <c r="I4" s="305"/>
      <c r="J4" s="305"/>
      <c r="K4" s="628"/>
    </row>
    <row r="5" spans="1:11" ht="73.150000000000006" customHeight="1" x14ac:dyDescent="0.25">
      <c r="A5" s="668" t="s">
        <v>153</v>
      </c>
      <c r="B5" s="669"/>
      <c r="C5" s="469" t="s">
        <v>154</v>
      </c>
      <c r="D5" s="396" t="s">
        <v>672</v>
      </c>
      <c r="E5" s="400" t="s">
        <v>666</v>
      </c>
      <c r="F5" s="443" t="s">
        <v>667</v>
      </c>
      <c r="G5" s="278"/>
      <c r="H5" s="540"/>
      <c r="I5" s="540"/>
      <c r="J5" s="540"/>
      <c r="K5" s="540"/>
    </row>
    <row r="6" spans="1:11" ht="37.9" customHeight="1" x14ac:dyDescent="0.25">
      <c r="A6" s="541" t="s">
        <v>18</v>
      </c>
      <c r="B6" s="542"/>
      <c r="C6" s="303" t="s">
        <v>29</v>
      </c>
      <c r="D6" s="303"/>
      <c r="E6" s="303"/>
      <c r="F6" s="539"/>
      <c r="G6" s="278"/>
      <c r="H6" s="540"/>
      <c r="I6" s="540"/>
      <c r="J6" s="540"/>
      <c r="K6" s="540"/>
    </row>
    <row r="7" spans="1:11" ht="17.45" customHeight="1" x14ac:dyDescent="0.25">
      <c r="A7" s="543"/>
      <c r="B7" s="544" t="s">
        <v>27</v>
      </c>
      <c r="C7" s="545" t="s">
        <v>541</v>
      </c>
      <c r="D7" s="300">
        <v>3</v>
      </c>
      <c r="E7" s="624"/>
      <c r="F7" s="287">
        <f>D7*E7</f>
        <v>0</v>
      </c>
      <c r="G7" s="278"/>
      <c r="H7" s="535"/>
      <c r="I7" s="535"/>
      <c r="J7" s="536"/>
      <c r="K7" s="629"/>
    </row>
    <row r="8" spans="1:11" ht="17.45" customHeight="1" x14ac:dyDescent="0.25">
      <c r="A8" s="543"/>
      <c r="B8" s="546"/>
      <c r="C8" s="465" t="s">
        <v>542</v>
      </c>
      <c r="D8" s="300">
        <v>3</v>
      </c>
      <c r="E8" s="624"/>
      <c r="F8" s="287">
        <f t="shared" ref="F8:F53" si="0">D8*E8</f>
        <v>0</v>
      </c>
      <c r="G8" s="278"/>
      <c r="H8" s="535"/>
      <c r="I8" s="535"/>
      <c r="J8" s="536"/>
      <c r="K8" s="629"/>
    </row>
    <row r="9" spans="1:11" x14ac:dyDescent="0.25">
      <c r="A9" s="543"/>
      <c r="B9" s="546"/>
      <c r="C9" s="545" t="s">
        <v>543</v>
      </c>
      <c r="D9" s="300">
        <v>3</v>
      </c>
      <c r="E9" s="624"/>
      <c r="F9" s="287">
        <f t="shared" si="0"/>
        <v>0</v>
      </c>
      <c r="G9" s="278"/>
      <c r="H9" s="535"/>
      <c r="I9" s="535"/>
      <c r="J9" s="536"/>
      <c r="K9" s="629"/>
    </row>
    <row r="10" spans="1:11" ht="17.45" customHeight="1" x14ac:dyDescent="0.25">
      <c r="A10" s="543"/>
      <c r="B10" s="546"/>
      <c r="C10" s="545" t="s">
        <v>467</v>
      </c>
      <c r="D10" s="300">
        <v>3</v>
      </c>
      <c r="E10" s="624"/>
      <c r="F10" s="287">
        <f t="shared" si="0"/>
        <v>0</v>
      </c>
      <c r="G10" s="278"/>
      <c r="H10" s="535"/>
      <c r="I10" s="535"/>
      <c r="J10" s="536"/>
      <c r="K10" s="629"/>
    </row>
    <row r="11" spans="1:11" x14ac:dyDescent="0.25">
      <c r="A11" s="543"/>
      <c r="B11" s="546"/>
      <c r="C11" s="545" t="s">
        <v>435</v>
      </c>
      <c r="D11" s="300">
        <v>3</v>
      </c>
      <c r="E11" s="624"/>
      <c r="F11" s="287">
        <f t="shared" si="0"/>
        <v>0</v>
      </c>
      <c r="G11" s="278"/>
      <c r="H11" s="535"/>
      <c r="I11" s="535"/>
      <c r="J11" s="536"/>
      <c r="K11" s="629"/>
    </row>
    <row r="12" spans="1:11" x14ac:dyDescent="0.25">
      <c r="A12" s="543"/>
      <c r="B12" s="546"/>
      <c r="C12" s="545" t="s">
        <v>430</v>
      </c>
      <c r="D12" s="300">
        <v>3</v>
      </c>
      <c r="E12" s="624"/>
      <c r="F12" s="287">
        <f t="shared" si="0"/>
        <v>0</v>
      </c>
      <c r="G12" s="278"/>
      <c r="H12" s="535"/>
      <c r="I12" s="535"/>
      <c r="J12" s="536"/>
      <c r="K12" s="629"/>
    </row>
    <row r="13" spans="1:11" x14ac:dyDescent="0.25">
      <c r="A13" s="543"/>
      <c r="B13" s="546"/>
      <c r="C13" s="545" t="s">
        <v>465</v>
      </c>
      <c r="D13" s="300">
        <v>3</v>
      </c>
      <c r="E13" s="624"/>
      <c r="F13" s="287">
        <f t="shared" si="0"/>
        <v>0</v>
      </c>
      <c r="G13" s="278"/>
      <c r="H13" s="535"/>
      <c r="I13" s="535"/>
      <c r="J13" s="536"/>
      <c r="K13" s="629"/>
    </row>
    <row r="14" spans="1:11" ht="17.45" customHeight="1" x14ac:dyDescent="0.25">
      <c r="A14" s="543"/>
      <c r="B14" s="546"/>
      <c r="C14" s="545" t="s">
        <v>408</v>
      </c>
      <c r="D14" s="300">
        <v>3</v>
      </c>
      <c r="E14" s="624"/>
      <c r="F14" s="287">
        <f t="shared" si="0"/>
        <v>0</v>
      </c>
      <c r="G14" s="278"/>
      <c r="H14" s="535"/>
      <c r="I14" s="535"/>
      <c r="J14" s="536"/>
      <c r="K14" s="629"/>
    </row>
    <row r="15" spans="1:11" x14ac:dyDescent="0.25">
      <c r="A15" s="543"/>
      <c r="B15" s="546"/>
      <c r="C15" s="545" t="s">
        <v>466</v>
      </c>
      <c r="D15" s="300">
        <v>3</v>
      </c>
      <c r="E15" s="624"/>
      <c r="F15" s="287">
        <f t="shared" si="0"/>
        <v>0</v>
      </c>
      <c r="G15" s="278"/>
      <c r="H15" s="535"/>
      <c r="I15" s="535"/>
      <c r="J15" s="536"/>
      <c r="K15" s="629"/>
    </row>
    <row r="16" spans="1:11" x14ac:dyDescent="0.25">
      <c r="A16" s="543"/>
      <c r="B16" s="546"/>
      <c r="C16" s="545" t="s">
        <v>411</v>
      </c>
      <c r="D16" s="300">
        <v>3</v>
      </c>
      <c r="E16" s="624"/>
      <c r="F16" s="287">
        <f t="shared" si="0"/>
        <v>0</v>
      </c>
      <c r="G16" s="278"/>
      <c r="H16" s="535"/>
      <c r="I16" s="535"/>
      <c r="J16" s="536"/>
      <c r="K16" s="629"/>
    </row>
    <row r="17" spans="1:11" x14ac:dyDescent="0.25">
      <c r="A17" s="543"/>
      <c r="B17" s="546"/>
      <c r="C17" s="545" t="s">
        <v>544</v>
      </c>
      <c r="D17" s="300">
        <v>3</v>
      </c>
      <c r="E17" s="624"/>
      <c r="F17" s="287">
        <f t="shared" si="0"/>
        <v>0</v>
      </c>
      <c r="G17" s="278"/>
      <c r="H17" s="535"/>
      <c r="I17" s="535"/>
      <c r="J17" s="536"/>
      <c r="K17" s="629"/>
    </row>
    <row r="18" spans="1:11" x14ac:dyDescent="0.25">
      <c r="A18" s="543"/>
      <c r="B18" s="546"/>
      <c r="C18" s="545" t="s">
        <v>545</v>
      </c>
      <c r="D18" s="300">
        <v>3</v>
      </c>
      <c r="E18" s="624"/>
      <c r="F18" s="287">
        <f t="shared" si="0"/>
        <v>0</v>
      </c>
      <c r="G18" s="278"/>
      <c r="H18" s="535"/>
      <c r="I18" s="535"/>
      <c r="J18" s="536"/>
      <c r="K18" s="629"/>
    </row>
    <row r="19" spans="1:11" x14ac:dyDescent="0.25">
      <c r="A19" s="543"/>
      <c r="B19" s="546"/>
      <c r="C19" s="545" t="s">
        <v>404</v>
      </c>
      <c r="D19" s="300">
        <v>3</v>
      </c>
      <c r="E19" s="624"/>
      <c r="F19" s="287">
        <f t="shared" si="0"/>
        <v>0</v>
      </c>
      <c r="G19" s="278"/>
      <c r="H19" s="535"/>
      <c r="I19" s="535"/>
      <c r="J19" s="536"/>
      <c r="K19" s="629"/>
    </row>
    <row r="20" spans="1:11" x14ac:dyDescent="0.25">
      <c r="A20" s="543"/>
      <c r="B20" s="546"/>
      <c r="C20" s="545" t="s">
        <v>546</v>
      </c>
      <c r="D20" s="300">
        <v>3</v>
      </c>
      <c r="E20" s="624"/>
      <c r="F20" s="287">
        <f t="shared" si="0"/>
        <v>0</v>
      </c>
      <c r="G20" s="278"/>
      <c r="H20" s="535"/>
      <c r="I20" s="535"/>
      <c r="J20" s="536"/>
      <c r="K20" s="629"/>
    </row>
    <row r="21" spans="1:11" x14ac:dyDescent="0.25">
      <c r="A21" s="543"/>
      <c r="B21" s="546"/>
      <c r="C21" s="545" t="s">
        <v>547</v>
      </c>
      <c r="D21" s="300">
        <v>3</v>
      </c>
      <c r="E21" s="624"/>
      <c r="F21" s="287">
        <f t="shared" si="0"/>
        <v>0</v>
      </c>
      <c r="G21" s="278"/>
      <c r="H21" s="535"/>
      <c r="I21" s="535"/>
      <c r="J21" s="536"/>
      <c r="K21" s="629"/>
    </row>
    <row r="22" spans="1:11" ht="17.45" customHeight="1" x14ac:dyDescent="0.25">
      <c r="A22" s="543"/>
      <c r="B22" s="546"/>
      <c r="C22" s="545" t="s">
        <v>548</v>
      </c>
      <c r="D22" s="300">
        <v>3</v>
      </c>
      <c r="E22" s="624"/>
      <c r="F22" s="287">
        <f t="shared" si="0"/>
        <v>0</v>
      </c>
      <c r="G22" s="278"/>
      <c r="H22" s="535"/>
      <c r="I22" s="535"/>
      <c r="J22" s="536"/>
      <c r="K22" s="629"/>
    </row>
    <row r="23" spans="1:11" x14ac:dyDescent="0.25">
      <c r="A23" s="543"/>
      <c r="B23" s="546"/>
      <c r="C23" s="545" t="s">
        <v>463</v>
      </c>
      <c r="D23" s="300">
        <v>3</v>
      </c>
      <c r="E23" s="624"/>
      <c r="F23" s="287">
        <f t="shared" si="0"/>
        <v>0</v>
      </c>
      <c r="G23" s="278"/>
      <c r="H23" s="535"/>
      <c r="I23" s="535"/>
      <c r="J23" s="536"/>
      <c r="K23" s="629"/>
    </row>
    <row r="24" spans="1:11" ht="17.45" customHeight="1" x14ac:dyDescent="0.25">
      <c r="A24" s="543"/>
      <c r="B24" s="546"/>
      <c r="C24" s="545" t="s">
        <v>549</v>
      </c>
      <c r="D24" s="300">
        <v>3</v>
      </c>
      <c r="E24" s="624"/>
      <c r="F24" s="287">
        <f t="shared" si="0"/>
        <v>0</v>
      </c>
      <c r="G24" s="278"/>
      <c r="H24" s="535"/>
      <c r="I24" s="535"/>
      <c r="J24" s="536"/>
      <c r="K24" s="629"/>
    </row>
    <row r="25" spans="1:11" x14ac:dyDescent="0.25">
      <c r="A25" s="543"/>
      <c r="B25" s="546"/>
      <c r="C25" s="545" t="s">
        <v>550</v>
      </c>
      <c r="D25" s="300">
        <v>3</v>
      </c>
      <c r="E25" s="624"/>
      <c r="F25" s="287">
        <f t="shared" si="0"/>
        <v>0</v>
      </c>
      <c r="G25" s="278"/>
      <c r="H25" s="535"/>
      <c r="I25" s="535"/>
      <c r="J25" s="536"/>
      <c r="K25" s="629"/>
    </row>
    <row r="26" spans="1:11" x14ac:dyDescent="0.25">
      <c r="A26" s="543"/>
      <c r="B26" s="546"/>
      <c r="C26" s="545" t="s">
        <v>551</v>
      </c>
      <c r="D26" s="300">
        <v>3</v>
      </c>
      <c r="E26" s="624"/>
      <c r="F26" s="287">
        <f t="shared" si="0"/>
        <v>0</v>
      </c>
      <c r="G26" s="278"/>
      <c r="H26" s="535"/>
      <c r="I26" s="535"/>
      <c r="J26" s="536"/>
      <c r="K26" s="629"/>
    </row>
    <row r="27" spans="1:11" ht="17.45" customHeight="1" x14ac:dyDescent="0.25">
      <c r="A27" s="543"/>
      <c r="B27" s="546"/>
      <c r="C27" s="545" t="s">
        <v>552</v>
      </c>
      <c r="D27" s="300">
        <v>3</v>
      </c>
      <c r="E27" s="624"/>
      <c r="F27" s="287">
        <f t="shared" si="0"/>
        <v>0</v>
      </c>
      <c r="G27" s="278"/>
      <c r="H27" s="535"/>
      <c r="I27" s="535"/>
      <c r="J27" s="536"/>
      <c r="K27" s="629"/>
    </row>
    <row r="28" spans="1:11" x14ac:dyDescent="0.25">
      <c r="A28" s="543"/>
      <c r="B28" s="546"/>
      <c r="C28" s="545" t="s">
        <v>553</v>
      </c>
      <c r="D28" s="300">
        <v>3</v>
      </c>
      <c r="E28" s="624"/>
      <c r="F28" s="287">
        <f t="shared" si="0"/>
        <v>0</v>
      </c>
      <c r="G28" s="278"/>
      <c r="H28" s="535"/>
      <c r="I28" s="535"/>
      <c r="J28" s="536"/>
      <c r="K28" s="629"/>
    </row>
    <row r="29" spans="1:11" ht="17.45" customHeight="1" x14ac:dyDescent="0.25">
      <c r="A29" s="543"/>
      <c r="B29" s="546"/>
      <c r="C29" s="545" t="s">
        <v>554</v>
      </c>
      <c r="D29" s="300">
        <v>3</v>
      </c>
      <c r="E29" s="624"/>
      <c r="F29" s="287">
        <f t="shared" si="0"/>
        <v>0</v>
      </c>
      <c r="G29" s="278"/>
      <c r="H29" s="535"/>
      <c r="I29" s="535"/>
      <c r="J29" s="536"/>
      <c r="K29" s="629"/>
    </row>
    <row r="30" spans="1:11" ht="17.45" customHeight="1" x14ac:dyDescent="0.25">
      <c r="A30" s="543"/>
      <c r="B30" s="546"/>
      <c r="C30" s="545" t="s">
        <v>555</v>
      </c>
      <c r="D30" s="300">
        <v>3</v>
      </c>
      <c r="E30" s="624"/>
      <c r="F30" s="287">
        <f t="shared" si="0"/>
        <v>0</v>
      </c>
      <c r="G30" s="278"/>
      <c r="H30" s="535"/>
      <c r="I30" s="535"/>
      <c r="J30" s="536"/>
      <c r="K30" s="629"/>
    </row>
    <row r="31" spans="1:11" ht="17.45" customHeight="1" x14ac:dyDescent="0.25">
      <c r="A31" s="543"/>
      <c r="B31" s="546"/>
      <c r="C31" s="545" t="s">
        <v>556</v>
      </c>
      <c r="D31" s="300">
        <v>3</v>
      </c>
      <c r="E31" s="624"/>
      <c r="F31" s="287">
        <f t="shared" si="0"/>
        <v>0</v>
      </c>
      <c r="G31" s="278"/>
      <c r="H31" s="535"/>
      <c r="I31" s="535"/>
      <c r="J31" s="536"/>
      <c r="K31" s="629"/>
    </row>
    <row r="32" spans="1:11" ht="17.45" customHeight="1" x14ac:dyDescent="0.25">
      <c r="A32" s="543"/>
      <c r="B32" s="546"/>
      <c r="C32" s="545" t="s">
        <v>557</v>
      </c>
      <c r="D32" s="300">
        <v>3</v>
      </c>
      <c r="E32" s="624"/>
      <c r="F32" s="287">
        <f t="shared" si="0"/>
        <v>0</v>
      </c>
      <c r="G32" s="278"/>
      <c r="H32" s="535"/>
      <c r="I32" s="535"/>
      <c r="J32" s="536"/>
      <c r="K32" s="629"/>
    </row>
    <row r="33" spans="1:11" ht="17.45" customHeight="1" x14ac:dyDescent="0.25">
      <c r="A33" s="543"/>
      <c r="B33" s="546"/>
      <c r="C33" s="545" t="s">
        <v>558</v>
      </c>
      <c r="D33" s="300">
        <v>3</v>
      </c>
      <c r="E33" s="624"/>
      <c r="F33" s="287">
        <f t="shared" si="0"/>
        <v>0</v>
      </c>
      <c r="G33" s="278"/>
      <c r="H33" s="535"/>
      <c r="I33" s="535"/>
      <c r="J33" s="536"/>
      <c r="K33" s="629"/>
    </row>
    <row r="34" spans="1:11" ht="17.45" customHeight="1" x14ac:dyDescent="0.25">
      <c r="A34" s="543"/>
      <c r="B34" s="546"/>
      <c r="C34" s="545" t="s">
        <v>559</v>
      </c>
      <c r="D34" s="300">
        <v>3</v>
      </c>
      <c r="E34" s="624"/>
      <c r="F34" s="287">
        <f t="shared" si="0"/>
        <v>0</v>
      </c>
      <c r="G34" s="278"/>
      <c r="H34" s="535"/>
      <c r="I34" s="535"/>
      <c r="J34" s="536"/>
      <c r="K34" s="629"/>
    </row>
    <row r="35" spans="1:11" x14ac:dyDescent="0.25">
      <c r="A35" s="543"/>
      <c r="B35" s="546"/>
      <c r="C35" s="545" t="s">
        <v>560</v>
      </c>
      <c r="D35" s="300">
        <v>3</v>
      </c>
      <c r="E35" s="624"/>
      <c r="F35" s="287">
        <f t="shared" si="0"/>
        <v>0</v>
      </c>
      <c r="G35" s="278"/>
      <c r="H35" s="535"/>
      <c r="I35" s="535"/>
      <c r="J35" s="536"/>
      <c r="K35" s="629"/>
    </row>
    <row r="36" spans="1:11" x14ac:dyDescent="0.25">
      <c r="A36" s="543"/>
      <c r="B36" s="546"/>
      <c r="C36" s="545" t="s">
        <v>561</v>
      </c>
      <c r="D36" s="300">
        <v>3</v>
      </c>
      <c r="E36" s="624"/>
      <c r="F36" s="287">
        <f t="shared" si="0"/>
        <v>0</v>
      </c>
      <c r="G36" s="278"/>
      <c r="H36" s="535"/>
      <c r="I36" s="535"/>
      <c r="J36" s="536"/>
      <c r="K36" s="629"/>
    </row>
    <row r="37" spans="1:11" x14ac:dyDescent="0.25">
      <c r="A37" s="543"/>
      <c r="B37" s="546"/>
      <c r="C37" s="545" t="s">
        <v>436</v>
      </c>
      <c r="D37" s="300">
        <v>3</v>
      </c>
      <c r="E37" s="624"/>
      <c r="F37" s="287">
        <f t="shared" si="0"/>
        <v>0</v>
      </c>
      <c r="G37" s="278"/>
      <c r="H37" s="535"/>
      <c r="I37" s="535"/>
      <c r="J37" s="536"/>
      <c r="K37" s="629"/>
    </row>
    <row r="38" spans="1:11" x14ac:dyDescent="0.25">
      <c r="A38" s="543"/>
      <c r="B38" s="546"/>
      <c r="C38" s="545" t="s">
        <v>562</v>
      </c>
      <c r="D38" s="300">
        <v>3</v>
      </c>
      <c r="E38" s="624"/>
      <c r="F38" s="287">
        <f t="shared" si="0"/>
        <v>0</v>
      </c>
      <c r="G38" s="278"/>
      <c r="H38" s="535"/>
      <c r="I38" s="535"/>
      <c r="J38" s="536"/>
      <c r="K38" s="629"/>
    </row>
    <row r="39" spans="1:11" x14ac:dyDescent="0.25">
      <c r="A39" s="543"/>
      <c r="B39" s="546"/>
      <c r="C39" s="545" t="s">
        <v>563</v>
      </c>
      <c r="D39" s="300">
        <v>3</v>
      </c>
      <c r="E39" s="624"/>
      <c r="F39" s="287">
        <f t="shared" si="0"/>
        <v>0</v>
      </c>
      <c r="G39" s="278"/>
      <c r="H39" s="535"/>
      <c r="I39" s="535"/>
      <c r="J39" s="536"/>
      <c r="K39" s="629"/>
    </row>
    <row r="40" spans="1:11" x14ac:dyDescent="0.25">
      <c r="A40" s="543"/>
      <c r="B40" s="546"/>
      <c r="C40" s="545" t="s">
        <v>564</v>
      </c>
      <c r="D40" s="300">
        <v>3</v>
      </c>
      <c r="E40" s="624"/>
      <c r="F40" s="287">
        <f t="shared" si="0"/>
        <v>0</v>
      </c>
      <c r="G40" s="278"/>
      <c r="H40" s="535"/>
      <c r="I40" s="535"/>
      <c r="J40" s="536"/>
      <c r="K40" s="629"/>
    </row>
    <row r="41" spans="1:11" ht="17.45" customHeight="1" x14ac:dyDescent="0.25">
      <c r="A41" s="543"/>
      <c r="B41" s="546"/>
      <c r="C41" s="545" t="s">
        <v>565</v>
      </c>
      <c r="D41" s="300">
        <v>3</v>
      </c>
      <c r="E41" s="624"/>
      <c r="F41" s="287">
        <f t="shared" si="0"/>
        <v>0</v>
      </c>
      <c r="G41" s="278"/>
      <c r="H41" s="535"/>
      <c r="I41" s="535"/>
      <c r="J41" s="536"/>
      <c r="K41" s="629"/>
    </row>
    <row r="42" spans="1:11" ht="17.45" customHeight="1" x14ac:dyDescent="0.25">
      <c r="A42" s="543"/>
      <c r="B42" s="546"/>
      <c r="C42" s="545" t="s">
        <v>566</v>
      </c>
      <c r="D42" s="300">
        <v>3</v>
      </c>
      <c r="E42" s="624"/>
      <c r="F42" s="287">
        <f t="shared" si="0"/>
        <v>0</v>
      </c>
      <c r="G42" s="278"/>
      <c r="H42" s="535"/>
      <c r="I42" s="535"/>
      <c r="J42" s="536"/>
      <c r="K42" s="629"/>
    </row>
    <row r="43" spans="1:11" x14ac:dyDescent="0.25">
      <c r="A43" s="543"/>
      <c r="B43" s="546"/>
      <c r="C43" s="545" t="s">
        <v>418</v>
      </c>
      <c r="D43" s="300">
        <v>3</v>
      </c>
      <c r="E43" s="624"/>
      <c r="F43" s="287">
        <f t="shared" si="0"/>
        <v>0</v>
      </c>
      <c r="G43" s="278"/>
      <c r="H43" s="535"/>
      <c r="I43" s="535"/>
      <c r="J43" s="536"/>
      <c r="K43" s="629"/>
    </row>
    <row r="44" spans="1:11" ht="17.45" customHeight="1" x14ac:dyDescent="0.25">
      <c r="A44" s="543"/>
      <c r="B44" s="546"/>
      <c r="C44" s="545" t="s">
        <v>567</v>
      </c>
      <c r="D44" s="300">
        <v>3</v>
      </c>
      <c r="E44" s="624"/>
      <c r="F44" s="287">
        <f t="shared" si="0"/>
        <v>0</v>
      </c>
      <c r="G44" s="278"/>
      <c r="H44" s="535"/>
      <c r="I44" s="535"/>
      <c r="J44" s="536"/>
      <c r="K44" s="629"/>
    </row>
    <row r="45" spans="1:11" x14ac:dyDescent="0.25">
      <c r="A45" s="543"/>
      <c r="B45" s="546"/>
      <c r="C45" s="545" t="s">
        <v>420</v>
      </c>
      <c r="D45" s="300">
        <v>3</v>
      </c>
      <c r="E45" s="624"/>
      <c r="F45" s="287">
        <f t="shared" si="0"/>
        <v>0</v>
      </c>
      <c r="G45" s="278"/>
      <c r="H45" s="535"/>
      <c r="I45" s="535"/>
      <c r="J45" s="536"/>
      <c r="K45" s="629"/>
    </row>
    <row r="46" spans="1:11" x14ac:dyDescent="0.25">
      <c r="A46" s="543"/>
      <c r="B46" s="546"/>
      <c r="C46" s="545" t="s">
        <v>568</v>
      </c>
      <c r="D46" s="300">
        <v>3</v>
      </c>
      <c r="E46" s="624"/>
      <c r="F46" s="287">
        <f t="shared" si="0"/>
        <v>0</v>
      </c>
      <c r="G46" s="278"/>
      <c r="H46" s="535"/>
      <c r="I46" s="535"/>
      <c r="J46" s="536"/>
      <c r="K46" s="629"/>
    </row>
    <row r="47" spans="1:11" x14ac:dyDescent="0.25">
      <c r="A47" s="543"/>
      <c r="B47" s="546"/>
      <c r="C47" s="545" t="s">
        <v>406</v>
      </c>
      <c r="D47" s="300">
        <v>3</v>
      </c>
      <c r="E47" s="624"/>
      <c r="F47" s="287">
        <f t="shared" si="0"/>
        <v>0</v>
      </c>
      <c r="G47" s="278"/>
      <c r="H47" s="535"/>
      <c r="I47" s="535"/>
      <c r="J47" s="536"/>
      <c r="K47" s="629"/>
    </row>
    <row r="48" spans="1:11" x14ac:dyDescent="0.25">
      <c r="A48" s="543"/>
      <c r="B48" s="546"/>
      <c r="C48" s="545" t="s">
        <v>569</v>
      </c>
      <c r="D48" s="300">
        <v>3</v>
      </c>
      <c r="E48" s="624"/>
      <c r="F48" s="287">
        <f t="shared" si="0"/>
        <v>0</v>
      </c>
      <c r="G48" s="278"/>
      <c r="H48" s="535"/>
      <c r="I48" s="535"/>
      <c r="J48" s="536"/>
      <c r="K48" s="629"/>
    </row>
    <row r="49" spans="1:11" x14ac:dyDescent="0.25">
      <c r="A49" s="543"/>
      <c r="B49" s="546"/>
      <c r="C49" s="545" t="s">
        <v>570</v>
      </c>
      <c r="D49" s="300">
        <v>3</v>
      </c>
      <c r="E49" s="624"/>
      <c r="F49" s="287">
        <f t="shared" si="0"/>
        <v>0</v>
      </c>
      <c r="G49" s="278"/>
      <c r="H49" s="535"/>
      <c r="I49" s="535"/>
      <c r="J49" s="536"/>
      <c r="K49" s="629"/>
    </row>
    <row r="50" spans="1:11" ht="17.45" customHeight="1" x14ac:dyDescent="0.25">
      <c r="A50" s="543"/>
      <c r="B50" s="546"/>
      <c r="C50" s="545" t="s">
        <v>571</v>
      </c>
      <c r="D50" s="300">
        <v>3</v>
      </c>
      <c r="E50" s="624"/>
      <c r="F50" s="287">
        <f t="shared" si="0"/>
        <v>0</v>
      </c>
      <c r="G50" s="278"/>
      <c r="H50" s="535"/>
      <c r="I50" s="535"/>
      <c r="J50" s="536"/>
      <c r="K50" s="629"/>
    </row>
    <row r="51" spans="1:11" ht="17.45" customHeight="1" x14ac:dyDescent="0.25">
      <c r="A51" s="543"/>
      <c r="B51" s="547"/>
      <c r="C51" s="545" t="s">
        <v>572</v>
      </c>
      <c r="D51" s="302">
        <v>3</v>
      </c>
      <c r="E51" s="625"/>
      <c r="F51" s="287">
        <f t="shared" si="0"/>
        <v>0</v>
      </c>
      <c r="G51" s="278"/>
      <c r="H51" s="535"/>
      <c r="I51" s="535"/>
      <c r="J51" s="536"/>
      <c r="K51" s="629"/>
    </row>
    <row r="52" spans="1:11" ht="17.45" customHeight="1" x14ac:dyDescent="0.25">
      <c r="A52" s="543"/>
      <c r="B52" s="546"/>
      <c r="C52" s="545" t="s">
        <v>573</v>
      </c>
      <c r="D52" s="302">
        <v>3</v>
      </c>
      <c r="E52" s="625"/>
      <c r="F52" s="287">
        <f t="shared" si="0"/>
        <v>0</v>
      </c>
      <c r="G52" s="278"/>
      <c r="H52" s="535"/>
      <c r="I52" s="535"/>
      <c r="J52" s="536"/>
      <c r="K52" s="629"/>
    </row>
    <row r="53" spans="1:11" x14ac:dyDescent="0.25">
      <c r="A53" s="543"/>
      <c r="B53" s="546"/>
      <c r="C53" s="545" t="s">
        <v>574</v>
      </c>
      <c r="D53" s="302">
        <v>3</v>
      </c>
      <c r="E53" s="625"/>
      <c r="F53" s="287">
        <f t="shared" si="0"/>
        <v>0</v>
      </c>
      <c r="G53" s="278"/>
      <c r="H53" s="535"/>
      <c r="I53" s="535"/>
      <c r="J53" s="536"/>
      <c r="K53" s="629"/>
    </row>
    <row r="54" spans="1:11" ht="36" customHeight="1" x14ac:dyDescent="0.25">
      <c r="A54" s="294"/>
      <c r="B54" s="299"/>
      <c r="C54" s="298" t="s">
        <v>31</v>
      </c>
      <c r="D54" s="297"/>
      <c r="E54" s="626"/>
      <c r="F54" s="627"/>
      <c r="G54" s="278"/>
      <c r="H54" s="535"/>
      <c r="I54" s="535"/>
      <c r="J54" s="536"/>
      <c r="K54" s="629"/>
    </row>
    <row r="55" spans="1:11" x14ac:dyDescent="0.25">
      <c r="A55" s="548"/>
      <c r="B55" s="548"/>
      <c r="C55" s="545" t="s">
        <v>454</v>
      </c>
      <c r="D55" s="300">
        <v>2</v>
      </c>
      <c r="E55" s="592"/>
      <c r="F55" s="287">
        <f>D55*E55</f>
        <v>0</v>
      </c>
      <c r="G55" s="278"/>
      <c r="H55" s="535"/>
      <c r="I55" s="535"/>
      <c r="J55" s="536"/>
      <c r="K55" s="629"/>
    </row>
    <row r="56" spans="1:11" ht="17.45" customHeight="1" x14ac:dyDescent="0.25">
      <c r="A56" s="548"/>
      <c r="B56" s="548"/>
      <c r="C56" s="545" t="s">
        <v>453</v>
      </c>
      <c r="D56" s="300">
        <v>2</v>
      </c>
      <c r="E56" s="592"/>
      <c r="F56" s="287">
        <f t="shared" ref="F56:F119" si="1">D56*E56</f>
        <v>0</v>
      </c>
      <c r="G56" s="278"/>
      <c r="H56" s="535"/>
      <c r="I56" s="535"/>
      <c r="J56" s="536"/>
      <c r="K56" s="629"/>
    </row>
    <row r="57" spans="1:11" x14ac:dyDescent="0.25">
      <c r="A57" s="548"/>
      <c r="B57" s="548"/>
      <c r="C57" s="545" t="s">
        <v>430</v>
      </c>
      <c r="D57" s="300">
        <v>2</v>
      </c>
      <c r="E57" s="592"/>
      <c r="F57" s="287">
        <f t="shared" si="1"/>
        <v>0</v>
      </c>
      <c r="G57" s="278"/>
      <c r="H57" s="535"/>
      <c r="I57" s="535"/>
      <c r="J57" s="536"/>
      <c r="K57" s="629"/>
    </row>
    <row r="58" spans="1:11" ht="17.45" customHeight="1" x14ac:dyDescent="0.25">
      <c r="A58" s="548"/>
      <c r="B58" s="548"/>
      <c r="C58" s="545" t="s">
        <v>429</v>
      </c>
      <c r="D58" s="300">
        <v>2</v>
      </c>
      <c r="E58" s="592"/>
      <c r="F58" s="287">
        <f t="shared" si="1"/>
        <v>0</v>
      </c>
      <c r="G58" s="278"/>
      <c r="H58" s="535"/>
      <c r="I58" s="535"/>
      <c r="J58" s="536"/>
      <c r="K58" s="629"/>
    </row>
    <row r="59" spans="1:11" x14ac:dyDescent="0.25">
      <c r="A59" s="548"/>
      <c r="B59" s="548"/>
      <c r="C59" s="545" t="s">
        <v>450</v>
      </c>
      <c r="D59" s="300">
        <v>2</v>
      </c>
      <c r="E59" s="592"/>
      <c r="F59" s="287">
        <f t="shared" si="1"/>
        <v>0</v>
      </c>
      <c r="G59" s="278"/>
      <c r="H59" s="535"/>
      <c r="I59" s="535"/>
      <c r="J59" s="536"/>
      <c r="K59" s="629"/>
    </row>
    <row r="60" spans="1:11" ht="17.45" customHeight="1" x14ac:dyDescent="0.25">
      <c r="A60" s="548"/>
      <c r="B60" s="548"/>
      <c r="C60" s="545" t="s">
        <v>449</v>
      </c>
      <c r="D60" s="300">
        <v>2</v>
      </c>
      <c r="E60" s="592"/>
      <c r="F60" s="287">
        <f t="shared" si="1"/>
        <v>0</v>
      </c>
      <c r="G60" s="278"/>
      <c r="H60" s="535"/>
      <c r="I60" s="535"/>
      <c r="J60" s="536"/>
      <c r="K60" s="629"/>
    </row>
    <row r="61" spans="1:11" ht="17.45" customHeight="1" x14ac:dyDescent="0.25">
      <c r="A61" s="548"/>
      <c r="B61" s="548"/>
      <c r="C61" s="545" t="s">
        <v>423</v>
      </c>
      <c r="D61" s="300">
        <v>2</v>
      </c>
      <c r="E61" s="592"/>
      <c r="F61" s="287">
        <f t="shared" si="1"/>
        <v>0</v>
      </c>
      <c r="G61" s="278"/>
      <c r="H61" s="535"/>
      <c r="I61" s="535"/>
      <c r="J61" s="536"/>
      <c r="K61" s="629"/>
    </row>
    <row r="62" spans="1:11" x14ac:dyDescent="0.25">
      <c r="A62" s="548"/>
      <c r="B62" s="548"/>
      <c r="C62" s="545" t="s">
        <v>409</v>
      </c>
      <c r="D62" s="300">
        <v>2</v>
      </c>
      <c r="E62" s="592"/>
      <c r="F62" s="287">
        <f t="shared" si="1"/>
        <v>0</v>
      </c>
      <c r="G62" s="278"/>
      <c r="H62" s="535"/>
      <c r="I62" s="535"/>
      <c r="J62" s="536"/>
      <c r="K62" s="629"/>
    </row>
    <row r="63" spans="1:11" x14ac:dyDescent="0.25">
      <c r="A63" s="548"/>
      <c r="B63" s="548"/>
      <c r="C63" s="545" t="s">
        <v>642</v>
      </c>
      <c r="D63" s="302">
        <v>2</v>
      </c>
      <c r="E63" s="588"/>
      <c r="F63" s="287">
        <f t="shared" si="1"/>
        <v>0</v>
      </c>
      <c r="G63" s="278"/>
      <c r="H63" s="535"/>
      <c r="I63" s="535"/>
      <c r="J63" s="536"/>
      <c r="K63" s="629"/>
    </row>
    <row r="64" spans="1:11" x14ac:dyDescent="0.25">
      <c r="A64" s="548"/>
      <c r="B64" s="548"/>
      <c r="C64" s="471" t="s">
        <v>655</v>
      </c>
      <c r="D64" s="302">
        <v>2</v>
      </c>
      <c r="E64" s="588"/>
      <c r="F64" s="287">
        <f t="shared" si="1"/>
        <v>0</v>
      </c>
      <c r="G64" s="278"/>
      <c r="H64" s="535"/>
      <c r="I64" s="535"/>
      <c r="J64" s="536"/>
      <c r="K64" s="629"/>
    </row>
    <row r="65" spans="1:11" ht="17.45" customHeight="1" x14ac:dyDescent="0.25">
      <c r="A65" s="548"/>
      <c r="B65" s="548"/>
      <c r="C65" s="545" t="s">
        <v>416</v>
      </c>
      <c r="D65" s="300">
        <v>2</v>
      </c>
      <c r="E65" s="592"/>
      <c r="F65" s="287">
        <f t="shared" si="1"/>
        <v>0</v>
      </c>
      <c r="G65" s="278"/>
      <c r="H65" s="535"/>
      <c r="I65" s="535"/>
      <c r="J65" s="536"/>
      <c r="K65" s="629"/>
    </row>
    <row r="66" spans="1:11" ht="17.45" customHeight="1" x14ac:dyDescent="0.25">
      <c r="A66" s="548"/>
      <c r="B66" s="548"/>
      <c r="C66" s="545" t="s">
        <v>467</v>
      </c>
      <c r="D66" s="300">
        <v>2</v>
      </c>
      <c r="E66" s="592"/>
      <c r="F66" s="287">
        <f t="shared" si="1"/>
        <v>0</v>
      </c>
      <c r="G66" s="278"/>
      <c r="H66" s="535"/>
      <c r="I66" s="535"/>
      <c r="J66" s="536"/>
      <c r="K66" s="629"/>
    </row>
    <row r="67" spans="1:11" x14ac:dyDescent="0.25">
      <c r="A67" s="548"/>
      <c r="B67" s="548"/>
      <c r="C67" s="549" t="s">
        <v>400</v>
      </c>
      <c r="D67" s="301">
        <v>2</v>
      </c>
      <c r="E67" s="591"/>
      <c r="F67" s="287">
        <f t="shared" si="1"/>
        <v>0</v>
      </c>
      <c r="G67" s="278"/>
      <c r="H67" s="535"/>
      <c r="I67" s="537"/>
      <c r="J67" s="538"/>
      <c r="K67" s="629"/>
    </row>
    <row r="68" spans="1:11" x14ac:dyDescent="0.25">
      <c r="A68" s="548"/>
      <c r="B68" s="548"/>
      <c r="C68" s="545" t="s">
        <v>406</v>
      </c>
      <c r="D68" s="300">
        <v>2</v>
      </c>
      <c r="E68" s="592"/>
      <c r="F68" s="287">
        <f t="shared" si="1"/>
        <v>0</v>
      </c>
      <c r="G68" s="278"/>
      <c r="H68" s="535"/>
      <c r="I68" s="535"/>
      <c r="J68" s="536"/>
      <c r="K68" s="629"/>
    </row>
    <row r="69" spans="1:11" ht="17.45" customHeight="1" x14ac:dyDescent="0.25">
      <c r="A69" s="548"/>
      <c r="B69" s="548"/>
      <c r="C69" s="545" t="s">
        <v>442</v>
      </c>
      <c r="D69" s="300">
        <v>2</v>
      </c>
      <c r="E69" s="592"/>
      <c r="F69" s="287">
        <f t="shared" si="1"/>
        <v>0</v>
      </c>
      <c r="G69" s="278"/>
      <c r="H69" s="535"/>
      <c r="I69" s="535"/>
      <c r="J69" s="536"/>
      <c r="K69" s="629"/>
    </row>
    <row r="70" spans="1:11" ht="17.45" customHeight="1" x14ac:dyDescent="0.25">
      <c r="A70" s="548"/>
      <c r="B70" s="548"/>
      <c r="C70" s="545" t="s">
        <v>405</v>
      </c>
      <c r="D70" s="300">
        <v>2</v>
      </c>
      <c r="E70" s="592"/>
      <c r="F70" s="287">
        <f t="shared" si="1"/>
        <v>0</v>
      </c>
      <c r="G70" s="278"/>
      <c r="H70" s="535"/>
      <c r="I70" s="535"/>
      <c r="J70" s="536"/>
      <c r="K70" s="629"/>
    </row>
    <row r="71" spans="1:11" ht="17.45" customHeight="1" x14ac:dyDescent="0.25">
      <c r="A71" s="548"/>
      <c r="B71" s="548"/>
      <c r="C71" s="545" t="s">
        <v>428</v>
      </c>
      <c r="D71" s="300">
        <v>2</v>
      </c>
      <c r="E71" s="592"/>
      <c r="F71" s="287">
        <f t="shared" si="1"/>
        <v>0</v>
      </c>
      <c r="G71" s="278"/>
      <c r="H71" s="535"/>
      <c r="I71" s="535"/>
      <c r="J71" s="536"/>
      <c r="K71" s="629"/>
    </row>
    <row r="72" spans="1:11" ht="17.45" customHeight="1" x14ac:dyDescent="0.25">
      <c r="A72" s="548"/>
      <c r="B72" s="548"/>
      <c r="C72" s="545" t="s">
        <v>427</v>
      </c>
      <c r="D72" s="300">
        <v>2</v>
      </c>
      <c r="E72" s="592"/>
      <c r="F72" s="287">
        <f t="shared" si="1"/>
        <v>0</v>
      </c>
      <c r="G72" s="278"/>
      <c r="H72" s="535"/>
      <c r="I72" s="535"/>
      <c r="J72" s="536"/>
      <c r="K72" s="629"/>
    </row>
    <row r="73" spans="1:11" ht="17.45" customHeight="1" x14ac:dyDescent="0.25">
      <c r="A73" s="548"/>
      <c r="B73" s="548"/>
      <c r="C73" s="550" t="s">
        <v>401</v>
      </c>
      <c r="D73" s="300">
        <v>2</v>
      </c>
      <c r="E73" s="592"/>
      <c r="F73" s="287">
        <f t="shared" si="1"/>
        <v>0</v>
      </c>
      <c r="G73" s="278"/>
      <c r="H73" s="535"/>
      <c r="I73" s="535"/>
      <c r="J73" s="536"/>
      <c r="K73" s="629"/>
    </row>
    <row r="74" spans="1:11" x14ac:dyDescent="0.25">
      <c r="A74" s="548"/>
      <c r="B74" s="548"/>
      <c r="C74" s="545" t="s">
        <v>466</v>
      </c>
      <c r="D74" s="300">
        <v>2</v>
      </c>
      <c r="E74" s="592"/>
      <c r="F74" s="287">
        <f t="shared" si="1"/>
        <v>0</v>
      </c>
      <c r="G74" s="278"/>
      <c r="H74" s="535"/>
      <c r="I74" s="535"/>
      <c r="J74" s="536"/>
      <c r="K74" s="629"/>
    </row>
    <row r="75" spans="1:11" ht="17.45" customHeight="1" x14ac:dyDescent="0.25">
      <c r="A75" s="548"/>
      <c r="B75" s="548"/>
      <c r="C75" s="545" t="s">
        <v>441</v>
      </c>
      <c r="D75" s="300">
        <v>2</v>
      </c>
      <c r="E75" s="592"/>
      <c r="F75" s="287">
        <f t="shared" si="1"/>
        <v>0</v>
      </c>
      <c r="G75" s="278"/>
      <c r="H75" s="535"/>
      <c r="I75" s="535"/>
      <c r="J75" s="536"/>
      <c r="K75" s="629"/>
    </row>
    <row r="76" spans="1:11" x14ac:dyDescent="0.25">
      <c r="A76" s="548"/>
      <c r="B76" s="548"/>
      <c r="C76" s="545" t="s">
        <v>465</v>
      </c>
      <c r="D76" s="300">
        <v>2</v>
      </c>
      <c r="E76" s="592"/>
      <c r="F76" s="287">
        <f t="shared" si="1"/>
        <v>0</v>
      </c>
      <c r="G76" s="278"/>
      <c r="H76" s="535"/>
      <c r="I76" s="535"/>
      <c r="J76" s="536"/>
      <c r="K76" s="629"/>
    </row>
    <row r="77" spans="1:11" ht="17.45" customHeight="1" x14ac:dyDescent="0.25">
      <c r="A77" s="548"/>
      <c r="B77" s="548"/>
      <c r="C77" s="545" t="s">
        <v>422</v>
      </c>
      <c r="D77" s="300">
        <v>2</v>
      </c>
      <c r="E77" s="592"/>
      <c r="F77" s="287">
        <f t="shared" si="1"/>
        <v>0</v>
      </c>
      <c r="G77" s="278"/>
      <c r="H77" s="535"/>
      <c r="I77" s="535"/>
      <c r="J77" s="536"/>
      <c r="K77" s="629"/>
    </row>
    <row r="78" spans="1:11" ht="17.45" customHeight="1" x14ac:dyDescent="0.25">
      <c r="A78" s="548"/>
      <c r="B78" s="548"/>
      <c r="C78" s="545" t="s">
        <v>446</v>
      </c>
      <c r="D78" s="300">
        <v>2</v>
      </c>
      <c r="E78" s="592"/>
      <c r="F78" s="287">
        <f t="shared" si="1"/>
        <v>0</v>
      </c>
      <c r="G78" s="278"/>
      <c r="H78" s="535"/>
      <c r="I78" s="535"/>
      <c r="J78" s="536"/>
      <c r="K78" s="629"/>
    </row>
    <row r="79" spans="1:11" x14ac:dyDescent="0.25">
      <c r="A79" s="548"/>
      <c r="B79" s="548"/>
      <c r="C79" s="545" t="s">
        <v>425</v>
      </c>
      <c r="D79" s="300">
        <v>2</v>
      </c>
      <c r="E79" s="592"/>
      <c r="F79" s="287">
        <f t="shared" si="1"/>
        <v>0</v>
      </c>
      <c r="G79" s="278"/>
      <c r="H79" s="535"/>
      <c r="I79" s="535"/>
      <c r="J79" s="536"/>
      <c r="K79" s="629"/>
    </row>
    <row r="80" spans="1:11" x14ac:dyDescent="0.25">
      <c r="A80" s="548"/>
      <c r="B80" s="548"/>
      <c r="C80" s="471" t="s">
        <v>654</v>
      </c>
      <c r="D80" s="300">
        <v>2</v>
      </c>
      <c r="E80" s="592"/>
      <c r="F80" s="287">
        <f t="shared" si="1"/>
        <v>0</v>
      </c>
      <c r="G80" s="278"/>
      <c r="H80" s="535"/>
      <c r="I80" s="535"/>
      <c r="J80" s="536"/>
      <c r="K80" s="629"/>
    </row>
    <row r="81" spans="1:11" ht="17.45" customHeight="1" x14ac:dyDescent="0.25">
      <c r="A81" s="548"/>
      <c r="B81" s="548"/>
      <c r="C81" s="545" t="s">
        <v>424</v>
      </c>
      <c r="D81" s="300">
        <v>2</v>
      </c>
      <c r="E81" s="592"/>
      <c r="F81" s="287">
        <f t="shared" si="1"/>
        <v>0</v>
      </c>
      <c r="G81" s="278"/>
      <c r="H81" s="535"/>
      <c r="I81" s="535"/>
      <c r="J81" s="536"/>
      <c r="K81" s="629"/>
    </row>
    <row r="82" spans="1:11" ht="17.45" customHeight="1" x14ac:dyDescent="0.25">
      <c r="A82" s="548"/>
      <c r="B82" s="548"/>
      <c r="C82" s="545" t="s">
        <v>444</v>
      </c>
      <c r="D82" s="300">
        <v>2</v>
      </c>
      <c r="E82" s="592"/>
      <c r="F82" s="287">
        <f t="shared" si="1"/>
        <v>0</v>
      </c>
      <c r="G82" s="278"/>
      <c r="H82" s="535"/>
      <c r="I82" s="535"/>
      <c r="J82" s="536"/>
      <c r="K82" s="629"/>
    </row>
    <row r="83" spans="1:11" x14ac:dyDescent="0.25">
      <c r="A83" s="548"/>
      <c r="B83" s="548"/>
      <c r="C83" s="545" t="s">
        <v>420</v>
      </c>
      <c r="D83" s="300">
        <v>2</v>
      </c>
      <c r="E83" s="592"/>
      <c r="F83" s="287">
        <f t="shared" si="1"/>
        <v>0</v>
      </c>
      <c r="G83" s="278"/>
      <c r="H83" s="535"/>
      <c r="I83" s="535"/>
      <c r="J83" s="536"/>
      <c r="K83" s="629"/>
    </row>
    <row r="84" spans="1:11" ht="17.45" customHeight="1" x14ac:dyDescent="0.25">
      <c r="A84" s="548"/>
      <c r="B84" s="548"/>
      <c r="C84" s="545" t="s">
        <v>419</v>
      </c>
      <c r="D84" s="300">
        <v>2</v>
      </c>
      <c r="E84" s="592"/>
      <c r="F84" s="287">
        <f t="shared" si="1"/>
        <v>0</v>
      </c>
      <c r="G84" s="278"/>
      <c r="H84" s="535"/>
      <c r="I84" s="535"/>
      <c r="J84" s="536"/>
      <c r="K84" s="629"/>
    </row>
    <row r="85" spans="1:11" ht="17.45" customHeight="1" x14ac:dyDescent="0.25">
      <c r="A85" s="548"/>
      <c r="B85" s="548"/>
      <c r="C85" s="545" t="s">
        <v>415</v>
      </c>
      <c r="D85" s="300">
        <v>2</v>
      </c>
      <c r="E85" s="592"/>
      <c r="F85" s="287">
        <f t="shared" si="1"/>
        <v>0</v>
      </c>
      <c r="G85" s="278"/>
      <c r="H85" s="535"/>
      <c r="I85" s="535"/>
      <c r="J85" s="536"/>
      <c r="K85" s="629"/>
    </row>
    <row r="86" spans="1:11" ht="33.6" customHeight="1" x14ac:dyDescent="0.25">
      <c r="A86" s="548"/>
      <c r="B86" s="548"/>
      <c r="C86" s="545" t="s">
        <v>469</v>
      </c>
      <c r="D86" s="243">
        <v>2</v>
      </c>
      <c r="E86" s="589"/>
      <c r="F86" s="287">
        <f t="shared" si="1"/>
        <v>0</v>
      </c>
      <c r="G86" s="278"/>
      <c r="H86" s="537"/>
      <c r="I86" s="535"/>
      <c r="J86" s="536"/>
      <c r="K86" s="629"/>
    </row>
    <row r="87" spans="1:11" ht="17.45" customHeight="1" x14ac:dyDescent="0.25">
      <c r="A87" s="548"/>
      <c r="B87" s="548"/>
      <c r="C87" s="544" t="s">
        <v>458</v>
      </c>
      <c r="D87" s="300">
        <v>2</v>
      </c>
      <c r="E87" s="592"/>
      <c r="F87" s="287">
        <f t="shared" si="1"/>
        <v>0</v>
      </c>
      <c r="G87" s="278"/>
      <c r="H87" s="535"/>
      <c r="I87" s="535"/>
      <c r="J87" s="536"/>
      <c r="K87" s="629"/>
    </row>
    <row r="88" spans="1:11" ht="17.45" customHeight="1" x14ac:dyDescent="0.25">
      <c r="A88" s="548"/>
      <c r="B88" s="548"/>
      <c r="C88" s="545" t="s">
        <v>421</v>
      </c>
      <c r="D88" s="300">
        <v>2</v>
      </c>
      <c r="E88" s="592"/>
      <c r="F88" s="287">
        <f t="shared" si="1"/>
        <v>0</v>
      </c>
      <c r="G88" s="278"/>
      <c r="H88" s="535"/>
      <c r="I88" s="535"/>
      <c r="J88" s="536"/>
      <c r="K88" s="629"/>
    </row>
    <row r="89" spans="1:11" ht="17.45" customHeight="1" x14ac:dyDescent="0.25">
      <c r="A89" s="548"/>
      <c r="B89" s="548"/>
      <c r="C89" s="545" t="s">
        <v>445</v>
      </c>
      <c r="D89" s="300">
        <v>2</v>
      </c>
      <c r="E89" s="592"/>
      <c r="F89" s="287">
        <f t="shared" si="1"/>
        <v>0</v>
      </c>
      <c r="G89" s="278"/>
      <c r="H89" s="535"/>
      <c r="I89" s="535"/>
      <c r="J89" s="536"/>
      <c r="K89" s="629"/>
    </row>
    <row r="90" spans="1:11" x14ac:dyDescent="0.25">
      <c r="A90" s="548"/>
      <c r="B90" s="548"/>
      <c r="C90" s="545" t="s">
        <v>436</v>
      </c>
      <c r="D90" s="300">
        <v>2</v>
      </c>
      <c r="E90" s="592"/>
      <c r="F90" s="287">
        <f t="shared" si="1"/>
        <v>0</v>
      </c>
      <c r="G90" s="278"/>
      <c r="H90" s="535"/>
      <c r="I90" s="535"/>
      <c r="J90" s="536"/>
      <c r="K90" s="629"/>
    </row>
    <row r="91" spans="1:11" ht="17.45" customHeight="1" x14ac:dyDescent="0.25">
      <c r="A91" s="548"/>
      <c r="B91" s="548"/>
      <c r="C91" s="545" t="s">
        <v>426</v>
      </c>
      <c r="D91" s="300">
        <v>2</v>
      </c>
      <c r="E91" s="592"/>
      <c r="F91" s="287">
        <f t="shared" si="1"/>
        <v>0</v>
      </c>
      <c r="G91" s="278"/>
      <c r="H91" s="535"/>
      <c r="I91" s="535"/>
      <c r="J91" s="536"/>
      <c r="K91" s="629"/>
    </row>
    <row r="92" spans="1:11" x14ac:dyDescent="0.25">
      <c r="A92" s="548"/>
      <c r="B92" s="548"/>
      <c r="C92" s="545" t="s">
        <v>448</v>
      </c>
      <c r="D92" s="300">
        <v>2</v>
      </c>
      <c r="E92" s="592"/>
      <c r="F92" s="287">
        <f t="shared" si="1"/>
        <v>0</v>
      </c>
      <c r="G92" s="278"/>
      <c r="H92" s="535"/>
      <c r="I92" s="535"/>
      <c r="J92" s="536"/>
      <c r="K92" s="629"/>
    </row>
    <row r="93" spans="1:11" ht="17.45" customHeight="1" x14ac:dyDescent="0.25">
      <c r="A93" s="548"/>
      <c r="B93" s="548"/>
      <c r="C93" s="545" t="s">
        <v>447</v>
      </c>
      <c r="D93" s="300">
        <v>2</v>
      </c>
      <c r="E93" s="592"/>
      <c r="F93" s="287">
        <f t="shared" si="1"/>
        <v>0</v>
      </c>
      <c r="G93" s="278"/>
      <c r="H93" s="535"/>
      <c r="I93" s="535"/>
      <c r="J93" s="536"/>
      <c r="K93" s="629"/>
    </row>
    <row r="94" spans="1:11" x14ac:dyDescent="0.25">
      <c r="A94" s="548"/>
      <c r="B94" s="548"/>
      <c r="C94" s="545" t="s">
        <v>456</v>
      </c>
      <c r="D94" s="300">
        <v>2</v>
      </c>
      <c r="E94" s="592"/>
      <c r="F94" s="287">
        <f t="shared" si="1"/>
        <v>0</v>
      </c>
      <c r="G94" s="278"/>
      <c r="H94" s="535"/>
      <c r="I94" s="535"/>
      <c r="J94" s="536"/>
      <c r="K94" s="629"/>
    </row>
    <row r="95" spans="1:11" ht="17.45" customHeight="1" x14ac:dyDescent="0.25">
      <c r="A95" s="548"/>
      <c r="B95" s="548"/>
      <c r="C95" s="545" t="s">
        <v>455</v>
      </c>
      <c r="D95" s="300">
        <v>2</v>
      </c>
      <c r="E95" s="592"/>
      <c r="F95" s="287">
        <f t="shared" si="1"/>
        <v>0</v>
      </c>
      <c r="G95" s="278"/>
      <c r="H95" s="535"/>
      <c r="I95" s="535"/>
      <c r="J95" s="536"/>
      <c r="K95" s="629"/>
    </row>
    <row r="96" spans="1:11" ht="17.45" customHeight="1" x14ac:dyDescent="0.25">
      <c r="A96" s="548"/>
      <c r="B96" s="548"/>
      <c r="C96" s="545" t="s">
        <v>414</v>
      </c>
      <c r="D96" s="300">
        <v>2</v>
      </c>
      <c r="E96" s="592"/>
      <c r="F96" s="287">
        <f t="shared" si="1"/>
        <v>0</v>
      </c>
      <c r="G96" s="278"/>
      <c r="H96" s="535"/>
      <c r="I96" s="535"/>
      <c r="J96" s="536"/>
      <c r="K96" s="629"/>
    </row>
    <row r="97" spans="1:11" ht="17.45" customHeight="1" x14ac:dyDescent="0.25">
      <c r="A97" s="548"/>
      <c r="B97" s="548"/>
      <c r="C97" s="466" t="s">
        <v>653</v>
      </c>
      <c r="D97" s="300">
        <v>2</v>
      </c>
      <c r="E97" s="592"/>
      <c r="F97" s="287">
        <f t="shared" si="1"/>
        <v>0</v>
      </c>
      <c r="G97" s="278"/>
      <c r="H97" s="535"/>
      <c r="I97" s="535"/>
      <c r="J97" s="536"/>
      <c r="K97" s="629"/>
    </row>
    <row r="98" spans="1:11" x14ac:dyDescent="0.25">
      <c r="A98" s="548"/>
      <c r="B98" s="548"/>
      <c r="C98" s="545" t="s">
        <v>461</v>
      </c>
      <c r="D98" s="300">
        <v>2</v>
      </c>
      <c r="E98" s="592"/>
      <c r="F98" s="287">
        <f t="shared" si="1"/>
        <v>0</v>
      </c>
      <c r="G98" s="278"/>
      <c r="H98" s="535"/>
      <c r="I98" s="535"/>
      <c r="J98" s="536"/>
      <c r="K98" s="629"/>
    </row>
    <row r="99" spans="1:11" ht="18" customHeight="1" x14ac:dyDescent="0.25">
      <c r="A99" s="548"/>
      <c r="B99" s="548"/>
      <c r="C99" s="545" t="s">
        <v>460</v>
      </c>
      <c r="D99" s="300">
        <v>2</v>
      </c>
      <c r="E99" s="592"/>
      <c r="F99" s="287">
        <f t="shared" si="1"/>
        <v>0</v>
      </c>
      <c r="G99" s="278"/>
      <c r="H99" s="535"/>
      <c r="I99" s="535"/>
      <c r="J99" s="536"/>
      <c r="K99" s="629"/>
    </row>
    <row r="100" spans="1:11" ht="17.45" customHeight="1" x14ac:dyDescent="0.25">
      <c r="A100" s="548"/>
      <c r="B100" s="548"/>
      <c r="C100" s="544" t="s">
        <v>459</v>
      </c>
      <c r="D100" s="300">
        <v>2</v>
      </c>
      <c r="E100" s="592"/>
      <c r="F100" s="287">
        <f t="shared" si="1"/>
        <v>0</v>
      </c>
      <c r="G100" s="278"/>
      <c r="H100" s="535"/>
      <c r="I100" s="535"/>
      <c r="J100" s="536"/>
      <c r="K100" s="629"/>
    </row>
    <row r="101" spans="1:11" ht="17.45" customHeight="1" x14ac:dyDescent="0.25">
      <c r="A101" s="548"/>
      <c r="B101" s="548"/>
      <c r="C101" s="545" t="s">
        <v>408</v>
      </c>
      <c r="D101" s="300">
        <v>2</v>
      </c>
      <c r="E101" s="592"/>
      <c r="F101" s="287">
        <f t="shared" si="1"/>
        <v>0</v>
      </c>
      <c r="G101" s="278"/>
      <c r="H101" s="535"/>
      <c r="I101" s="535"/>
      <c r="J101" s="536"/>
      <c r="K101" s="629"/>
    </row>
    <row r="102" spans="1:11" ht="17.45" customHeight="1" x14ac:dyDescent="0.25">
      <c r="A102" s="548"/>
      <c r="B102" s="548"/>
      <c r="C102" s="545" t="s">
        <v>407</v>
      </c>
      <c r="D102" s="300">
        <v>2</v>
      </c>
      <c r="E102" s="592"/>
      <c r="F102" s="287">
        <f t="shared" si="1"/>
        <v>0</v>
      </c>
      <c r="G102" s="278"/>
      <c r="H102" s="535"/>
      <c r="I102" s="535"/>
      <c r="J102" s="536"/>
      <c r="K102" s="629"/>
    </row>
    <row r="103" spans="1:11" ht="17.45" customHeight="1" x14ac:dyDescent="0.25">
      <c r="A103" s="548"/>
      <c r="B103" s="548"/>
      <c r="C103" s="545" t="s">
        <v>440</v>
      </c>
      <c r="D103" s="300">
        <v>2</v>
      </c>
      <c r="E103" s="592"/>
      <c r="F103" s="287">
        <f t="shared" si="1"/>
        <v>0</v>
      </c>
      <c r="G103" s="278"/>
      <c r="H103" s="535"/>
      <c r="I103" s="535"/>
      <c r="J103" s="536"/>
      <c r="K103" s="629"/>
    </row>
    <row r="104" spans="1:11" ht="17.45" customHeight="1" x14ac:dyDescent="0.25">
      <c r="A104" s="548"/>
      <c r="B104" s="548"/>
      <c r="C104" s="545" t="s">
        <v>433</v>
      </c>
      <c r="D104" s="300">
        <v>2</v>
      </c>
      <c r="E104" s="592"/>
      <c r="F104" s="287">
        <f t="shared" si="1"/>
        <v>0</v>
      </c>
      <c r="G104" s="278"/>
      <c r="H104" s="535"/>
      <c r="I104" s="535"/>
      <c r="J104" s="536"/>
      <c r="K104" s="629"/>
    </row>
    <row r="105" spans="1:11" ht="17.45" customHeight="1" x14ac:dyDescent="0.25">
      <c r="A105" s="548"/>
      <c r="B105" s="548"/>
      <c r="C105" s="545" t="s">
        <v>413</v>
      </c>
      <c r="D105" s="300">
        <v>2</v>
      </c>
      <c r="E105" s="592"/>
      <c r="F105" s="287">
        <f t="shared" si="1"/>
        <v>0</v>
      </c>
      <c r="G105" s="278"/>
      <c r="H105" s="535"/>
      <c r="I105" s="535"/>
      <c r="J105" s="536"/>
      <c r="K105" s="629"/>
    </row>
    <row r="106" spans="1:11" x14ac:dyDescent="0.25">
      <c r="A106" s="548"/>
      <c r="B106" s="548"/>
      <c r="C106" s="545" t="s">
        <v>404</v>
      </c>
      <c r="D106" s="300">
        <v>2</v>
      </c>
      <c r="E106" s="592"/>
      <c r="F106" s="287">
        <f t="shared" si="1"/>
        <v>0</v>
      </c>
      <c r="G106" s="278"/>
      <c r="H106" s="535"/>
      <c r="I106" s="535"/>
      <c r="J106" s="536"/>
      <c r="K106" s="629"/>
    </row>
    <row r="107" spans="1:11" ht="17.45" customHeight="1" x14ac:dyDescent="0.25">
      <c r="A107" s="548"/>
      <c r="B107" s="548"/>
      <c r="C107" s="545" t="s">
        <v>434</v>
      </c>
      <c r="D107" s="300">
        <v>2</v>
      </c>
      <c r="E107" s="592"/>
      <c r="F107" s="287">
        <f t="shared" si="1"/>
        <v>0</v>
      </c>
      <c r="G107" s="278"/>
      <c r="H107" s="535"/>
      <c r="I107" s="535"/>
      <c r="J107" s="536"/>
      <c r="K107" s="629"/>
    </row>
    <row r="108" spans="1:11" ht="17.45" customHeight="1" x14ac:dyDescent="0.25">
      <c r="A108" s="548"/>
      <c r="B108" s="548"/>
      <c r="C108" s="550" t="s">
        <v>402</v>
      </c>
      <c r="D108" s="300">
        <v>2</v>
      </c>
      <c r="E108" s="592"/>
      <c r="F108" s="287">
        <f t="shared" si="1"/>
        <v>0</v>
      </c>
      <c r="G108" s="278"/>
      <c r="H108" s="535"/>
      <c r="I108" s="535"/>
      <c r="J108" s="536"/>
      <c r="K108" s="629"/>
    </row>
    <row r="109" spans="1:11" x14ac:dyDescent="0.25">
      <c r="A109" s="548"/>
      <c r="B109" s="548"/>
      <c r="C109" s="545" t="s">
        <v>418</v>
      </c>
      <c r="D109" s="300">
        <v>2</v>
      </c>
      <c r="E109" s="592"/>
      <c r="F109" s="287">
        <f t="shared" si="1"/>
        <v>0</v>
      </c>
      <c r="G109" s="278"/>
      <c r="H109" s="535"/>
      <c r="I109" s="535"/>
      <c r="J109" s="536"/>
      <c r="K109" s="629"/>
    </row>
    <row r="110" spans="1:11" ht="17.45" customHeight="1" x14ac:dyDescent="0.25">
      <c r="A110" s="548"/>
      <c r="B110" s="548"/>
      <c r="C110" s="545" t="s">
        <v>412</v>
      </c>
      <c r="D110" s="300">
        <v>2</v>
      </c>
      <c r="E110" s="592"/>
      <c r="F110" s="287">
        <f t="shared" si="1"/>
        <v>0</v>
      </c>
      <c r="G110" s="278"/>
      <c r="H110" s="535"/>
      <c r="I110" s="535"/>
      <c r="J110" s="536"/>
      <c r="K110" s="629"/>
    </row>
    <row r="111" spans="1:11" ht="21" customHeight="1" x14ac:dyDescent="0.25">
      <c r="A111" s="548"/>
      <c r="B111" s="548"/>
      <c r="C111" s="471" t="s">
        <v>652</v>
      </c>
      <c r="D111" s="300">
        <v>2</v>
      </c>
      <c r="E111" s="592"/>
      <c r="F111" s="287">
        <f t="shared" si="1"/>
        <v>0</v>
      </c>
      <c r="G111" s="278"/>
      <c r="H111" s="535"/>
      <c r="I111" s="535"/>
      <c r="J111" s="536"/>
      <c r="K111" s="629"/>
    </row>
    <row r="112" spans="1:11" x14ac:dyDescent="0.25">
      <c r="A112" s="548"/>
      <c r="B112" s="548"/>
      <c r="C112" s="545" t="s">
        <v>411</v>
      </c>
      <c r="D112" s="300">
        <v>2</v>
      </c>
      <c r="E112" s="592"/>
      <c r="F112" s="287">
        <f t="shared" si="1"/>
        <v>0</v>
      </c>
      <c r="G112" s="278"/>
      <c r="H112" s="535"/>
      <c r="I112" s="535"/>
      <c r="J112" s="536"/>
      <c r="K112" s="629"/>
    </row>
    <row r="113" spans="1:11" ht="17.45" customHeight="1" x14ac:dyDescent="0.25">
      <c r="A113" s="548"/>
      <c r="B113" s="548"/>
      <c r="C113" s="545" t="s">
        <v>410</v>
      </c>
      <c r="D113" s="300">
        <v>2</v>
      </c>
      <c r="E113" s="592"/>
      <c r="F113" s="287">
        <f t="shared" si="1"/>
        <v>0</v>
      </c>
      <c r="G113" s="278"/>
      <c r="H113" s="535"/>
      <c r="I113" s="535"/>
      <c r="J113" s="536"/>
      <c r="K113" s="629"/>
    </row>
    <row r="114" spans="1:11" x14ac:dyDescent="0.25">
      <c r="A114" s="548"/>
      <c r="B114" s="548"/>
      <c r="C114" s="545" t="s">
        <v>439</v>
      </c>
      <c r="D114" s="300">
        <v>2</v>
      </c>
      <c r="E114" s="592"/>
      <c r="F114" s="287">
        <f t="shared" si="1"/>
        <v>0</v>
      </c>
      <c r="G114" s="278"/>
      <c r="H114" s="535"/>
      <c r="I114" s="535"/>
      <c r="J114" s="536"/>
      <c r="K114" s="629"/>
    </row>
    <row r="115" spans="1:11" ht="17.45" customHeight="1" x14ac:dyDescent="0.25">
      <c r="A115" s="548"/>
      <c r="B115" s="548"/>
      <c r="C115" s="545" t="s">
        <v>452</v>
      </c>
      <c r="D115" s="300">
        <v>2</v>
      </c>
      <c r="E115" s="592"/>
      <c r="F115" s="287">
        <f t="shared" si="1"/>
        <v>0</v>
      </c>
      <c r="G115" s="278"/>
      <c r="H115" s="535"/>
      <c r="I115" s="535"/>
      <c r="J115" s="536"/>
      <c r="K115" s="629"/>
    </row>
    <row r="116" spans="1:11" ht="17.45" customHeight="1" x14ac:dyDescent="0.25">
      <c r="A116" s="548"/>
      <c r="B116" s="548"/>
      <c r="C116" s="545" t="s">
        <v>451</v>
      </c>
      <c r="D116" s="300">
        <v>2</v>
      </c>
      <c r="E116" s="592"/>
      <c r="F116" s="287">
        <f t="shared" si="1"/>
        <v>0</v>
      </c>
      <c r="G116" s="278"/>
      <c r="H116" s="535"/>
      <c r="I116" s="535"/>
      <c r="J116" s="536"/>
      <c r="K116" s="629"/>
    </row>
    <row r="117" spans="1:11" x14ac:dyDescent="0.25">
      <c r="A117" s="548"/>
      <c r="B117" s="548"/>
      <c r="C117" s="545" t="s">
        <v>435</v>
      </c>
      <c r="D117" s="300">
        <v>2</v>
      </c>
      <c r="E117" s="592"/>
      <c r="F117" s="287">
        <f t="shared" si="1"/>
        <v>0</v>
      </c>
      <c r="G117" s="278"/>
      <c r="H117" s="535"/>
      <c r="I117" s="535"/>
      <c r="J117" s="536"/>
      <c r="K117" s="629"/>
    </row>
    <row r="118" spans="1:11" ht="17.45" customHeight="1" x14ac:dyDescent="0.25">
      <c r="A118" s="548"/>
      <c r="B118" s="548"/>
      <c r="C118" s="545" t="s">
        <v>403</v>
      </c>
      <c r="D118" s="300">
        <v>2</v>
      </c>
      <c r="E118" s="592"/>
      <c r="F118" s="287">
        <f t="shared" si="1"/>
        <v>0</v>
      </c>
      <c r="G118" s="278"/>
      <c r="H118" s="535"/>
      <c r="I118" s="535"/>
      <c r="J118" s="536"/>
      <c r="K118" s="629"/>
    </row>
    <row r="119" spans="1:11" x14ac:dyDescent="0.25">
      <c r="A119" s="548"/>
      <c r="B119" s="548"/>
      <c r="C119" s="545" t="s">
        <v>432</v>
      </c>
      <c r="D119" s="300">
        <v>2</v>
      </c>
      <c r="E119" s="592"/>
      <c r="F119" s="287">
        <f t="shared" si="1"/>
        <v>0</v>
      </c>
      <c r="G119" s="278"/>
      <c r="H119" s="535"/>
      <c r="I119" s="535"/>
      <c r="J119" s="536"/>
      <c r="K119" s="629"/>
    </row>
    <row r="120" spans="1:11" ht="17.45" customHeight="1" x14ac:dyDescent="0.25">
      <c r="A120" s="548"/>
      <c r="B120" s="548"/>
      <c r="C120" s="545" t="s">
        <v>431</v>
      </c>
      <c r="D120" s="300">
        <v>2</v>
      </c>
      <c r="E120" s="592"/>
      <c r="F120" s="287">
        <f t="shared" ref="F120:F130" si="2">D120*E120</f>
        <v>0</v>
      </c>
      <c r="G120" s="278"/>
      <c r="H120" s="535"/>
      <c r="I120" s="535"/>
      <c r="J120" s="536"/>
      <c r="K120" s="629"/>
    </row>
    <row r="121" spans="1:11" ht="17.45" customHeight="1" x14ac:dyDescent="0.25">
      <c r="A121" s="548"/>
      <c r="B121" s="548"/>
      <c r="C121" s="550" t="s">
        <v>468</v>
      </c>
      <c r="D121" s="300">
        <v>2</v>
      </c>
      <c r="E121" s="592"/>
      <c r="F121" s="287">
        <f t="shared" si="2"/>
        <v>0</v>
      </c>
      <c r="G121" s="278"/>
      <c r="H121" s="535"/>
      <c r="I121" s="535"/>
      <c r="J121" s="536"/>
      <c r="K121" s="629"/>
    </row>
    <row r="122" spans="1:11" ht="17.45" customHeight="1" x14ac:dyDescent="0.25">
      <c r="A122" s="548"/>
      <c r="B122" s="548"/>
      <c r="C122" s="545" t="s">
        <v>417</v>
      </c>
      <c r="D122" s="300">
        <v>2</v>
      </c>
      <c r="E122" s="592"/>
      <c r="F122" s="287">
        <f t="shared" si="2"/>
        <v>0</v>
      </c>
      <c r="G122" s="278"/>
      <c r="H122" s="535"/>
      <c r="I122" s="535"/>
      <c r="J122" s="536"/>
      <c r="K122" s="629"/>
    </row>
    <row r="123" spans="1:11" ht="17.45" customHeight="1" x14ac:dyDescent="0.25">
      <c r="A123" s="548"/>
      <c r="B123" s="548"/>
      <c r="C123" s="545" t="s">
        <v>443</v>
      </c>
      <c r="D123" s="300">
        <v>2</v>
      </c>
      <c r="E123" s="592"/>
      <c r="F123" s="287">
        <f t="shared" si="2"/>
        <v>0</v>
      </c>
      <c r="G123" s="278"/>
      <c r="H123" s="535"/>
      <c r="I123" s="535"/>
      <c r="J123" s="536"/>
      <c r="K123" s="629"/>
    </row>
    <row r="124" spans="1:11" x14ac:dyDescent="0.25">
      <c r="A124" s="548"/>
      <c r="B124" s="548"/>
      <c r="C124" s="545" t="s">
        <v>462</v>
      </c>
      <c r="D124" s="300">
        <v>2</v>
      </c>
      <c r="E124" s="592"/>
      <c r="F124" s="287">
        <f t="shared" si="2"/>
        <v>0</v>
      </c>
      <c r="G124" s="278"/>
      <c r="H124" s="535"/>
      <c r="I124" s="535"/>
      <c r="J124" s="536"/>
      <c r="K124" s="629"/>
    </row>
    <row r="125" spans="1:11" x14ac:dyDescent="0.25">
      <c r="A125" s="548"/>
      <c r="B125" s="548"/>
      <c r="C125" s="545" t="s">
        <v>464</v>
      </c>
      <c r="D125" s="300">
        <v>2</v>
      </c>
      <c r="E125" s="592"/>
      <c r="F125" s="287">
        <f t="shared" si="2"/>
        <v>0</v>
      </c>
      <c r="G125" s="278"/>
      <c r="H125" s="535"/>
      <c r="I125" s="535"/>
      <c r="J125" s="536"/>
      <c r="K125" s="629"/>
    </row>
    <row r="126" spans="1:11" x14ac:dyDescent="0.25">
      <c r="A126" s="548"/>
      <c r="B126" s="548"/>
      <c r="C126" s="471" t="s">
        <v>651</v>
      </c>
      <c r="D126" s="300">
        <v>2</v>
      </c>
      <c r="E126" s="592"/>
      <c r="F126" s="287">
        <f t="shared" si="2"/>
        <v>0</v>
      </c>
      <c r="G126" s="278"/>
      <c r="H126" s="535"/>
      <c r="I126" s="535"/>
      <c r="J126" s="536"/>
      <c r="K126" s="629"/>
    </row>
    <row r="127" spans="1:11" x14ac:dyDescent="0.25">
      <c r="A127" s="548"/>
      <c r="B127" s="548"/>
      <c r="C127" s="545" t="s">
        <v>463</v>
      </c>
      <c r="D127" s="300">
        <v>2</v>
      </c>
      <c r="E127" s="592"/>
      <c r="F127" s="287">
        <f t="shared" si="2"/>
        <v>0</v>
      </c>
      <c r="G127" s="278"/>
      <c r="H127" s="535"/>
      <c r="I127" s="535"/>
      <c r="J127" s="536"/>
      <c r="K127" s="629"/>
    </row>
    <row r="128" spans="1:11" x14ac:dyDescent="0.25">
      <c r="A128" s="548"/>
      <c r="B128" s="548"/>
      <c r="C128" s="545" t="s">
        <v>438</v>
      </c>
      <c r="D128" s="300">
        <v>2</v>
      </c>
      <c r="E128" s="592"/>
      <c r="F128" s="287">
        <f t="shared" si="2"/>
        <v>0</v>
      </c>
      <c r="G128" s="278"/>
      <c r="H128" s="535"/>
      <c r="I128" s="535"/>
      <c r="J128" s="536"/>
      <c r="K128" s="629"/>
    </row>
    <row r="129" spans="1:12" ht="17.45" customHeight="1" x14ac:dyDescent="0.25">
      <c r="A129" s="548"/>
      <c r="B129" s="548"/>
      <c r="C129" s="545" t="s">
        <v>437</v>
      </c>
      <c r="D129" s="300">
        <v>2</v>
      </c>
      <c r="E129" s="592"/>
      <c r="F129" s="287">
        <f t="shared" si="2"/>
        <v>0</v>
      </c>
      <c r="G129" s="278"/>
      <c r="H129" s="535"/>
      <c r="I129" s="535"/>
      <c r="J129" s="536"/>
      <c r="K129" s="629"/>
    </row>
    <row r="130" spans="1:12" ht="17.45" customHeight="1" x14ac:dyDescent="0.25">
      <c r="A130" s="548"/>
      <c r="B130" s="548"/>
      <c r="C130" s="545" t="s">
        <v>457</v>
      </c>
      <c r="D130" s="300">
        <v>2</v>
      </c>
      <c r="E130" s="592"/>
      <c r="F130" s="287">
        <f t="shared" si="2"/>
        <v>0</v>
      </c>
      <c r="G130" s="278"/>
      <c r="H130" s="535"/>
      <c r="I130" s="535"/>
      <c r="J130" s="536"/>
      <c r="K130" s="629"/>
    </row>
    <row r="131" spans="1:12" ht="36" customHeight="1" x14ac:dyDescent="0.25">
      <c r="A131" s="294"/>
      <c r="B131" s="299"/>
      <c r="C131" s="298" t="s">
        <v>32</v>
      </c>
      <c r="D131" s="297"/>
      <c r="E131" s="297"/>
      <c r="F131" s="296"/>
      <c r="G131" s="278"/>
      <c r="H131" s="287"/>
      <c r="I131" s="287"/>
      <c r="J131" s="286"/>
      <c r="K131" s="629"/>
    </row>
    <row r="132" spans="1:12" x14ac:dyDescent="0.25">
      <c r="A132" s="551"/>
      <c r="B132" s="551"/>
      <c r="C132" s="194" t="s">
        <v>615</v>
      </c>
      <c r="D132" s="148"/>
      <c r="E132" s="148"/>
      <c r="F132" s="288"/>
      <c r="G132" s="278"/>
      <c r="H132" s="287">
        <v>1780</v>
      </c>
      <c r="I132" s="287">
        <f>F132-H132</f>
        <v>-1780</v>
      </c>
      <c r="J132" s="286">
        <f>IFERROR(F132/H132*100,"-")</f>
        <v>0</v>
      </c>
      <c r="K132" s="629"/>
    </row>
    <row r="133" spans="1:12" x14ac:dyDescent="0.25">
      <c r="A133" s="552"/>
      <c r="B133" s="552"/>
      <c r="C133" s="194" t="s">
        <v>633</v>
      </c>
      <c r="D133" s="148"/>
      <c r="E133" s="148"/>
      <c r="F133" s="288"/>
      <c r="G133" s="278"/>
      <c r="H133" s="287">
        <v>400</v>
      </c>
      <c r="I133" s="287">
        <f>F133-H133</f>
        <v>-400</v>
      </c>
      <c r="J133" s="286">
        <f>IFERROR(F133/H133*100,"-")</f>
        <v>0</v>
      </c>
      <c r="K133" s="629"/>
    </row>
    <row r="134" spans="1:12" x14ac:dyDescent="0.25">
      <c r="A134" s="552"/>
      <c r="B134" s="552"/>
      <c r="C134" s="194" t="s">
        <v>616</v>
      </c>
      <c r="D134" s="148"/>
      <c r="E134" s="148"/>
      <c r="F134" s="288"/>
      <c r="G134" s="278"/>
      <c r="H134" s="287">
        <v>800</v>
      </c>
      <c r="I134" s="287">
        <f>F134-H134</f>
        <v>-800</v>
      </c>
      <c r="J134" s="286">
        <f>IFERROR(F134/H134*100,"-")</f>
        <v>0</v>
      </c>
      <c r="K134" s="629"/>
    </row>
    <row r="135" spans="1:12" x14ac:dyDescent="0.25">
      <c r="A135" s="552"/>
      <c r="B135" s="552"/>
      <c r="C135" s="194" t="s">
        <v>617</v>
      </c>
      <c r="D135" s="148"/>
      <c r="E135" s="148"/>
      <c r="F135" s="288"/>
      <c r="G135" s="278"/>
      <c r="H135" s="287">
        <v>650</v>
      </c>
      <c r="I135" s="287">
        <f>F135-H135</f>
        <v>-650</v>
      </c>
      <c r="J135" s="286">
        <f>IFERROR(F135/H135*100,"-")</f>
        <v>0</v>
      </c>
      <c r="K135" s="629"/>
    </row>
    <row r="136" spans="1:12" ht="36" x14ac:dyDescent="0.25">
      <c r="A136" s="553"/>
      <c r="B136" s="553"/>
      <c r="C136" s="295" t="s">
        <v>618</v>
      </c>
      <c r="D136" s="148"/>
      <c r="E136" s="148"/>
      <c r="F136" s="288"/>
      <c r="G136" s="278"/>
      <c r="H136" s="287">
        <v>1080</v>
      </c>
      <c r="I136" s="287">
        <f>F136-H136</f>
        <v>-1080</v>
      </c>
      <c r="J136" s="286">
        <f>IFERROR(F136/H136*100,"-")</f>
        <v>0</v>
      </c>
      <c r="K136" s="629"/>
    </row>
    <row r="137" spans="1:12" ht="36" x14ac:dyDescent="0.25">
      <c r="A137" s="294"/>
      <c r="B137" s="293"/>
      <c r="C137" s="292" t="s">
        <v>195</v>
      </c>
      <c r="D137" s="291"/>
      <c r="E137" s="291"/>
      <c r="F137" s="290"/>
      <c r="G137" s="278"/>
      <c r="H137" s="287"/>
      <c r="I137" s="287"/>
      <c r="J137" s="286"/>
      <c r="K137" s="629"/>
    </row>
    <row r="138" spans="1:12" x14ac:dyDescent="0.25">
      <c r="A138" s="435"/>
      <c r="B138" s="435"/>
      <c r="C138" s="194" t="s">
        <v>82</v>
      </c>
      <c r="D138" s="148"/>
      <c r="E138" s="148"/>
      <c r="F138" s="288"/>
      <c r="G138" s="630"/>
      <c r="H138" s="287">
        <v>834.59</v>
      </c>
      <c r="I138" s="287">
        <f t="shared" ref="I138:I146" si="3">F138-H138</f>
        <v>-834.59</v>
      </c>
      <c r="J138" s="286">
        <f t="shared" ref="J138:J146" si="4">IFERROR(F138/H138*100,"-")</f>
        <v>0</v>
      </c>
      <c r="K138" s="631"/>
      <c r="L138" s="289"/>
    </row>
    <row r="139" spans="1:12" ht="34.9" customHeight="1" x14ac:dyDescent="0.25">
      <c r="A139" s="490"/>
      <c r="B139" s="490"/>
      <c r="C139" s="554" t="s">
        <v>670</v>
      </c>
      <c r="D139" s="555"/>
      <c r="E139" s="555"/>
      <c r="F139" s="288"/>
      <c r="G139" s="278"/>
      <c r="H139" s="287">
        <v>50</v>
      </c>
      <c r="I139" s="287">
        <f t="shared" si="3"/>
        <v>-50</v>
      </c>
      <c r="J139" s="286">
        <f t="shared" si="4"/>
        <v>0</v>
      </c>
      <c r="K139" s="629"/>
    </row>
    <row r="140" spans="1:12" ht="34.9" customHeight="1" x14ac:dyDescent="0.25">
      <c r="A140" s="490"/>
      <c r="B140" s="490"/>
      <c r="C140" s="315" t="s">
        <v>298</v>
      </c>
      <c r="D140" s="183"/>
      <c r="E140" s="183"/>
      <c r="F140" s="288"/>
      <c r="G140" s="278"/>
      <c r="H140" s="287">
        <v>25</v>
      </c>
      <c r="I140" s="287">
        <f t="shared" si="3"/>
        <v>-25</v>
      </c>
      <c r="J140" s="286">
        <f t="shared" si="4"/>
        <v>0</v>
      </c>
      <c r="K140" s="629"/>
    </row>
    <row r="141" spans="1:12" x14ac:dyDescent="0.25">
      <c r="A141" s="490"/>
      <c r="B141" s="490"/>
      <c r="C141" s="194" t="s">
        <v>44</v>
      </c>
      <c r="D141" s="149"/>
      <c r="E141" s="149"/>
      <c r="F141" s="288"/>
      <c r="G141" s="278"/>
      <c r="H141" s="287">
        <v>39.01</v>
      </c>
      <c r="I141" s="287">
        <f t="shared" si="3"/>
        <v>-39.01</v>
      </c>
      <c r="J141" s="286">
        <f t="shared" si="4"/>
        <v>0</v>
      </c>
      <c r="K141" s="629"/>
    </row>
    <row r="142" spans="1:12" x14ac:dyDescent="0.25">
      <c r="A142" s="490"/>
      <c r="B142" s="490"/>
      <c r="C142" s="194" t="s">
        <v>167</v>
      </c>
      <c r="D142" s="149"/>
      <c r="E142" s="149"/>
      <c r="F142" s="288"/>
      <c r="G142" s="278"/>
      <c r="H142" s="287">
        <v>60</v>
      </c>
      <c r="I142" s="287">
        <f t="shared" si="3"/>
        <v>-60</v>
      </c>
      <c r="J142" s="286">
        <f t="shared" si="4"/>
        <v>0</v>
      </c>
      <c r="K142" s="629"/>
    </row>
    <row r="143" spans="1:12" ht="39" customHeight="1" x14ac:dyDescent="0.25">
      <c r="A143" s="490"/>
      <c r="B143" s="490"/>
      <c r="C143" s="556" t="s">
        <v>596</v>
      </c>
      <c r="D143" s="517"/>
      <c r="E143" s="517"/>
      <c r="F143" s="288"/>
      <c r="G143" s="278"/>
      <c r="H143" s="287">
        <v>10</v>
      </c>
      <c r="I143" s="287">
        <f t="shared" si="3"/>
        <v>-10</v>
      </c>
      <c r="J143" s="286">
        <f t="shared" si="4"/>
        <v>0</v>
      </c>
      <c r="K143" s="629"/>
    </row>
    <row r="144" spans="1:12" ht="17.45" customHeight="1" x14ac:dyDescent="0.25">
      <c r="A144" s="490"/>
      <c r="B144" s="490"/>
      <c r="C144" s="315" t="s">
        <v>145</v>
      </c>
      <c r="D144" s="183"/>
      <c r="E144" s="183"/>
      <c r="F144" s="288"/>
      <c r="G144" s="278"/>
      <c r="H144" s="287">
        <v>5</v>
      </c>
      <c r="I144" s="287">
        <f t="shared" si="3"/>
        <v>-5</v>
      </c>
      <c r="J144" s="286">
        <f t="shared" si="4"/>
        <v>0</v>
      </c>
      <c r="K144" s="629"/>
    </row>
    <row r="145" spans="1:11" ht="17.45" customHeight="1" x14ac:dyDescent="0.25">
      <c r="A145" s="490"/>
      <c r="B145" s="490"/>
      <c r="C145" s="470" t="s">
        <v>168</v>
      </c>
      <c r="D145" s="455"/>
      <c r="E145" s="455"/>
      <c r="F145" s="288"/>
      <c r="G145" s="278"/>
      <c r="H145" s="287">
        <v>3</v>
      </c>
      <c r="I145" s="287">
        <f t="shared" si="3"/>
        <v>-3</v>
      </c>
      <c r="J145" s="286">
        <f t="shared" si="4"/>
        <v>0</v>
      </c>
      <c r="K145" s="629"/>
    </row>
    <row r="146" spans="1:11" x14ac:dyDescent="0.25">
      <c r="A146" s="437"/>
      <c r="B146" s="437"/>
      <c r="C146" s="470" t="s">
        <v>671</v>
      </c>
      <c r="D146" s="455"/>
      <c r="E146" s="455"/>
      <c r="F146" s="288"/>
      <c r="G146" s="278"/>
      <c r="H146" s="287">
        <v>5</v>
      </c>
      <c r="I146" s="287">
        <f t="shared" si="3"/>
        <v>-5</v>
      </c>
      <c r="J146" s="286">
        <f t="shared" si="4"/>
        <v>0</v>
      </c>
      <c r="K146" s="629"/>
    </row>
    <row r="147" spans="1:11" x14ac:dyDescent="0.25">
      <c r="G147" s="278"/>
      <c r="K147" s="629"/>
    </row>
    <row r="148" spans="1:11" s="281" customFormat="1" x14ac:dyDescent="0.25">
      <c r="A148" s="285"/>
      <c r="B148" s="195" t="s">
        <v>619</v>
      </c>
      <c r="C148" s="187"/>
      <c r="D148" s="136"/>
      <c r="E148" s="136"/>
      <c r="F148" s="279"/>
      <c r="G148" s="280"/>
      <c r="H148" s="280"/>
      <c r="I148" s="280"/>
      <c r="J148" s="280"/>
      <c r="K148" s="632"/>
    </row>
    <row r="149" spans="1:11" s="281" customFormat="1" x14ac:dyDescent="0.25">
      <c r="A149" s="285"/>
      <c r="B149" s="187"/>
      <c r="C149" s="187" t="s">
        <v>614</v>
      </c>
      <c r="D149" s="136"/>
      <c r="E149" s="136"/>
      <c r="F149" s="279"/>
      <c r="G149" s="280"/>
      <c r="H149" s="280"/>
      <c r="I149" s="280"/>
      <c r="J149" s="280"/>
      <c r="K149" s="632"/>
    </row>
    <row r="150" spans="1:11" s="281" customFormat="1" x14ac:dyDescent="0.25">
      <c r="A150" s="285"/>
      <c r="B150" s="187"/>
      <c r="C150" s="187"/>
      <c r="D150" s="136"/>
      <c r="E150" s="136"/>
      <c r="F150" s="279"/>
      <c r="G150" s="280"/>
      <c r="H150" s="280"/>
      <c r="I150" s="280"/>
      <c r="J150" s="280"/>
      <c r="K150" s="632"/>
    </row>
    <row r="151" spans="1:11" s="281" customFormat="1" x14ac:dyDescent="0.25">
      <c r="A151" s="280"/>
      <c r="B151" s="284"/>
      <c r="C151" s="187" t="s">
        <v>634</v>
      </c>
      <c r="D151" s="136"/>
      <c r="E151" s="136"/>
      <c r="F151" s="279"/>
      <c r="G151" s="280"/>
      <c r="H151" s="280"/>
      <c r="I151" s="280"/>
      <c r="J151" s="280"/>
      <c r="K151" s="632"/>
    </row>
    <row r="152" spans="1:11" x14ac:dyDescent="0.25">
      <c r="B152" s="187"/>
      <c r="C152" s="279"/>
      <c r="D152" s="136" t="s">
        <v>295</v>
      </c>
      <c r="G152" s="278"/>
      <c r="K152" s="629"/>
    </row>
    <row r="153" spans="1:11" x14ac:dyDescent="0.25">
      <c r="G153" s="278"/>
      <c r="K153" s="629"/>
    </row>
    <row r="156" spans="1:11" ht="17.45" customHeight="1" x14ac:dyDescent="0.25">
      <c r="A156" s="283"/>
      <c r="B156" s="283"/>
      <c r="C156" s="283"/>
      <c r="D156" s="283"/>
      <c r="E156" s="283"/>
      <c r="F156" s="283"/>
    </row>
    <row r="157" spans="1:11" ht="17.45" customHeight="1" x14ac:dyDescent="0.25">
      <c r="A157" s="557"/>
      <c r="B157" s="557"/>
      <c r="C157" s="557"/>
      <c r="D157" s="557"/>
      <c r="E157" s="557"/>
      <c r="F157" s="557"/>
    </row>
    <row r="159" spans="1:11" s="281" customFormat="1" ht="17.45" customHeight="1" x14ac:dyDescent="0.25">
      <c r="A159" s="557"/>
      <c r="B159" s="557"/>
      <c r="C159" s="557"/>
      <c r="D159" s="557"/>
      <c r="E159" s="557"/>
      <c r="F159" s="557"/>
      <c r="H159" s="280"/>
      <c r="I159" s="280"/>
      <c r="J159" s="280"/>
      <c r="K159" s="282"/>
    </row>
  </sheetData>
  <mergeCells count="2">
    <mergeCell ref="A1:F1"/>
    <mergeCell ref="A5:B5"/>
  </mergeCells>
  <dataValidations count="1">
    <dataValidation type="list" allowBlank="1" showInputMessage="1" showErrorMessage="1" sqref="E55:E130 E7:E53">
      <formula1>cenik</formula1>
    </dataValidation>
  </dataValidations>
  <printOptions horizontalCentered="1"/>
  <pageMargins left="0.74803149606299213" right="0.74803149606299213" top="0.98425196850393704" bottom="0.98425196850393704" header="0" footer="0"/>
  <pageSetup paperSize="9" scale="50" fitToHeight="5" orientation="portrait" r:id="rId1"/>
  <headerFooter alignWithMargins="0"/>
  <rowBreaks count="1" manualBreakCount="1">
    <brk id="2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7"/>
  <sheetViews>
    <sheetView view="pageBreakPreview" zoomScale="71" zoomScaleNormal="66" zoomScaleSheetLayoutView="71" workbookViewId="0">
      <selection activeCell="D29" sqref="D29"/>
    </sheetView>
  </sheetViews>
  <sheetFormatPr defaultColWidth="9.140625" defaultRowHeight="18" x14ac:dyDescent="0.25"/>
  <cols>
    <col min="1" max="1" width="9.140625" style="86"/>
    <col min="2" max="2" width="9.140625" style="135"/>
    <col min="3" max="3" width="79.28515625" style="135" customWidth="1"/>
    <col min="4" max="5" width="25.7109375" style="136" customWidth="1"/>
    <col min="6" max="6" width="25.7109375" style="137" customWidth="1"/>
    <col min="7" max="7" width="2.42578125" style="54" customWidth="1"/>
    <col min="8" max="10" width="18.85546875" style="86" customWidth="1"/>
    <col min="11" max="11" width="13" style="93" customWidth="1"/>
    <col min="12" max="12" width="9.140625" style="54" customWidth="1"/>
    <col min="13" max="16384" width="9.140625" style="54"/>
  </cols>
  <sheetData>
    <row r="1" spans="1:11" s="58" customFormat="1" ht="69.75" customHeight="1" x14ac:dyDescent="0.35">
      <c r="A1" s="664" t="s">
        <v>675</v>
      </c>
      <c r="B1" s="664"/>
      <c r="C1" s="664"/>
      <c r="D1" s="664"/>
      <c r="E1" s="664"/>
      <c r="F1" s="664"/>
      <c r="G1" s="88"/>
      <c r="H1" s="83"/>
      <c r="I1" s="83"/>
      <c r="J1" s="83"/>
      <c r="K1" s="570"/>
    </row>
    <row r="2" spans="1:11" s="58" customFormat="1" ht="20.100000000000001" customHeight="1" x14ac:dyDescent="0.35">
      <c r="A2" s="325"/>
      <c r="B2" s="326"/>
      <c r="C2" s="326"/>
      <c r="D2" s="326"/>
      <c r="E2" s="326"/>
      <c r="F2" s="326"/>
      <c r="G2" s="88"/>
      <c r="H2" s="83"/>
      <c r="I2" s="83"/>
      <c r="J2" s="83"/>
      <c r="K2" s="570"/>
    </row>
    <row r="3" spans="1:11" s="58" customFormat="1" ht="20.100000000000001" customHeight="1" x14ac:dyDescent="0.35">
      <c r="A3" s="127" t="s">
        <v>650</v>
      </c>
      <c r="B3" s="326"/>
      <c r="C3" s="326"/>
      <c r="D3" s="326"/>
      <c r="E3" s="326"/>
      <c r="F3" s="326"/>
      <c r="G3" s="88"/>
      <c r="H3" s="83"/>
      <c r="I3" s="83"/>
      <c r="J3" s="83"/>
      <c r="K3" s="570"/>
    </row>
    <row r="4" spans="1:11" s="58" customFormat="1" ht="20.100000000000001" customHeight="1" x14ac:dyDescent="0.35">
      <c r="A4" s="325"/>
      <c r="B4" s="326"/>
      <c r="C4" s="326"/>
      <c r="D4" s="326"/>
      <c r="E4" s="326"/>
      <c r="F4" s="128"/>
      <c r="G4" s="88"/>
      <c r="H4" s="83"/>
      <c r="I4" s="83"/>
      <c r="J4" s="83"/>
      <c r="K4" s="570"/>
    </row>
    <row r="5" spans="1:11" ht="72.75" customHeight="1" x14ac:dyDescent="0.25">
      <c r="A5" s="662" t="s">
        <v>153</v>
      </c>
      <c r="B5" s="663"/>
      <c r="C5" s="327" t="s">
        <v>154</v>
      </c>
      <c r="D5" s="396" t="s">
        <v>672</v>
      </c>
      <c r="E5" s="337" t="s">
        <v>666</v>
      </c>
      <c r="F5" s="443" t="s">
        <v>667</v>
      </c>
      <c r="G5" s="87"/>
      <c r="H5" s="389"/>
      <c r="I5" s="389"/>
      <c r="J5" s="389"/>
      <c r="K5" s="389"/>
    </row>
    <row r="6" spans="1:11" ht="37.9" customHeight="1" x14ac:dyDescent="0.25">
      <c r="A6" s="665" t="s">
        <v>1</v>
      </c>
      <c r="B6" s="666"/>
      <c r="C6" s="129" t="s">
        <v>29</v>
      </c>
      <c r="D6" s="328"/>
      <c r="E6" s="396"/>
      <c r="F6" s="329"/>
      <c r="G6" s="87"/>
      <c r="H6" s="389"/>
      <c r="I6" s="389"/>
      <c r="J6" s="389"/>
      <c r="K6" s="389"/>
    </row>
    <row r="7" spans="1:11" ht="17.45" customHeight="1" x14ac:dyDescent="0.25">
      <c r="A7" s="324"/>
      <c r="B7" s="323" t="s">
        <v>27</v>
      </c>
      <c r="C7" s="320" t="s">
        <v>499</v>
      </c>
      <c r="D7" s="338">
        <v>3</v>
      </c>
      <c r="E7" s="126"/>
      <c r="F7" s="107">
        <f>D7*E7</f>
        <v>0</v>
      </c>
      <c r="G7" s="87"/>
      <c r="H7" s="124"/>
      <c r="I7" s="124"/>
      <c r="J7" s="125"/>
      <c r="K7" s="574"/>
    </row>
    <row r="8" spans="1:11" ht="17.45" customHeight="1" x14ac:dyDescent="0.25">
      <c r="A8" s="324"/>
      <c r="B8" s="330"/>
      <c r="C8" s="320" t="s">
        <v>318</v>
      </c>
      <c r="D8" s="169">
        <v>4</v>
      </c>
      <c r="E8" s="568"/>
      <c r="F8" s="107">
        <f t="shared" ref="F8:F10" si="0">D8*E8</f>
        <v>0</v>
      </c>
      <c r="G8" s="87"/>
      <c r="H8" s="246"/>
      <c r="I8" s="124"/>
      <c r="J8" s="125"/>
      <c r="K8" s="574"/>
    </row>
    <row r="9" spans="1:11" ht="17.45" customHeight="1" x14ac:dyDescent="0.25">
      <c r="A9" s="324"/>
      <c r="B9" s="330"/>
      <c r="C9" s="320" t="s">
        <v>500</v>
      </c>
      <c r="D9" s="169">
        <v>4</v>
      </c>
      <c r="E9" s="568"/>
      <c r="F9" s="107">
        <f t="shared" si="0"/>
        <v>0</v>
      </c>
      <c r="G9" s="87"/>
      <c r="H9" s="246"/>
      <c r="I9" s="124"/>
      <c r="J9" s="125"/>
      <c r="K9" s="574"/>
    </row>
    <row r="10" spans="1:11" ht="17.45" customHeight="1" x14ac:dyDescent="0.25">
      <c r="A10" s="324"/>
      <c r="B10" s="324"/>
      <c r="C10" s="320" t="s">
        <v>316</v>
      </c>
      <c r="D10" s="178">
        <v>3</v>
      </c>
      <c r="E10" s="569"/>
      <c r="F10" s="107">
        <f t="shared" si="0"/>
        <v>0</v>
      </c>
      <c r="G10" s="87"/>
      <c r="H10" s="246"/>
      <c r="I10" s="124"/>
      <c r="J10" s="125"/>
      <c r="K10" s="574"/>
    </row>
    <row r="11" spans="1:11" ht="34.5" customHeight="1" x14ac:dyDescent="0.25">
      <c r="A11" s="130"/>
      <c r="B11" s="131"/>
      <c r="C11" s="132" t="s">
        <v>31</v>
      </c>
      <c r="D11" s="133"/>
      <c r="E11" s="401"/>
      <c r="F11" s="604"/>
      <c r="G11" s="87"/>
      <c r="H11" s="124"/>
      <c r="I11" s="124"/>
      <c r="J11" s="125"/>
      <c r="K11" s="574"/>
    </row>
    <row r="12" spans="1:11" ht="17.45" customHeight="1" x14ac:dyDescent="0.25">
      <c r="A12" s="321"/>
      <c r="B12" s="321"/>
      <c r="C12" s="320" t="s">
        <v>316</v>
      </c>
      <c r="D12" s="338">
        <v>2</v>
      </c>
      <c r="E12" s="126"/>
      <c r="F12" s="107">
        <f>D12*E12</f>
        <v>0</v>
      </c>
      <c r="G12" s="87"/>
      <c r="H12" s="124"/>
      <c r="I12" s="124"/>
      <c r="J12" s="125"/>
      <c r="K12" s="574"/>
    </row>
    <row r="13" spans="1:11" ht="17.45" customHeight="1" x14ac:dyDescent="0.25">
      <c r="A13" s="322"/>
      <c r="B13" s="322"/>
      <c r="C13" s="320" t="s">
        <v>318</v>
      </c>
      <c r="D13" s="338">
        <v>1</v>
      </c>
      <c r="E13" s="126"/>
      <c r="F13" s="107">
        <f t="shared" ref="F13:F19" si="1">D13*E13</f>
        <v>0</v>
      </c>
      <c r="G13" s="87"/>
      <c r="H13" s="124"/>
      <c r="I13" s="124"/>
      <c r="J13" s="125"/>
      <c r="K13" s="574"/>
    </row>
    <row r="14" spans="1:11" ht="17.45" customHeight="1" x14ac:dyDescent="0.25">
      <c r="A14" s="322"/>
      <c r="B14" s="322"/>
      <c r="C14" s="320" t="s">
        <v>317</v>
      </c>
      <c r="D14" s="338">
        <v>2</v>
      </c>
      <c r="E14" s="126"/>
      <c r="F14" s="107">
        <f t="shared" si="1"/>
        <v>0</v>
      </c>
      <c r="G14" s="87"/>
      <c r="H14" s="124"/>
      <c r="I14" s="124"/>
      <c r="J14" s="125"/>
      <c r="K14" s="574"/>
    </row>
    <row r="15" spans="1:11" ht="17.45" customHeight="1" x14ac:dyDescent="0.25">
      <c r="A15" s="322"/>
      <c r="B15" s="322"/>
      <c r="C15" s="320" t="s">
        <v>313</v>
      </c>
      <c r="D15" s="338">
        <v>2</v>
      </c>
      <c r="E15" s="126"/>
      <c r="F15" s="107">
        <f t="shared" si="1"/>
        <v>0</v>
      </c>
      <c r="G15" s="87"/>
      <c r="H15" s="124"/>
      <c r="I15" s="124"/>
      <c r="J15" s="125"/>
      <c r="K15" s="574"/>
    </row>
    <row r="16" spans="1:11" ht="17.45" customHeight="1" x14ac:dyDescent="0.25">
      <c r="A16" s="322"/>
      <c r="B16" s="322"/>
      <c r="C16" s="254" t="s">
        <v>320</v>
      </c>
      <c r="D16" s="338">
        <v>1</v>
      </c>
      <c r="E16" s="126"/>
      <c r="F16" s="107">
        <f t="shared" si="1"/>
        <v>0</v>
      </c>
      <c r="G16" s="87"/>
      <c r="H16" s="124"/>
      <c r="I16" s="124"/>
      <c r="J16" s="125"/>
      <c r="K16" s="574"/>
    </row>
    <row r="17" spans="1:11" ht="17.45" customHeight="1" x14ac:dyDescent="0.25">
      <c r="A17" s="322"/>
      <c r="B17" s="322"/>
      <c r="C17" s="320" t="s">
        <v>314</v>
      </c>
      <c r="D17" s="338">
        <v>2</v>
      </c>
      <c r="E17" s="126"/>
      <c r="F17" s="107">
        <f t="shared" si="1"/>
        <v>0</v>
      </c>
      <c r="G17" s="87"/>
      <c r="H17" s="124"/>
      <c r="I17" s="124"/>
      <c r="J17" s="125"/>
      <c r="K17" s="574"/>
    </row>
    <row r="18" spans="1:11" ht="17.45" customHeight="1" x14ac:dyDescent="0.25">
      <c r="A18" s="322"/>
      <c r="B18" s="322"/>
      <c r="C18" s="320" t="s">
        <v>315</v>
      </c>
      <c r="D18" s="338">
        <v>2</v>
      </c>
      <c r="E18" s="126"/>
      <c r="F18" s="107">
        <f t="shared" si="1"/>
        <v>0</v>
      </c>
      <c r="G18" s="87"/>
      <c r="H18" s="124"/>
      <c r="I18" s="124"/>
      <c r="J18" s="125"/>
      <c r="K18" s="574"/>
    </row>
    <row r="19" spans="1:11" ht="17.45" customHeight="1" x14ac:dyDescent="0.25">
      <c r="A19" s="322"/>
      <c r="B19" s="322"/>
      <c r="C19" s="320" t="s">
        <v>319</v>
      </c>
      <c r="D19" s="178">
        <v>2</v>
      </c>
      <c r="E19" s="569"/>
      <c r="F19" s="107">
        <f t="shared" si="1"/>
        <v>0</v>
      </c>
      <c r="G19" s="87"/>
      <c r="H19" s="124"/>
      <c r="I19" s="124"/>
      <c r="J19" s="125"/>
      <c r="K19" s="574"/>
    </row>
    <row r="20" spans="1:11" ht="35.25" customHeight="1" x14ac:dyDescent="0.25">
      <c r="A20" s="130"/>
      <c r="B20" s="131"/>
      <c r="C20" s="132" t="s">
        <v>32</v>
      </c>
      <c r="D20" s="133"/>
      <c r="E20" s="392"/>
      <c r="F20" s="53"/>
      <c r="G20" s="87"/>
      <c r="H20" s="107"/>
      <c r="I20" s="107"/>
      <c r="J20" s="257"/>
      <c r="K20" s="574"/>
    </row>
    <row r="21" spans="1:11" x14ac:dyDescent="0.25">
      <c r="F21" s="55"/>
      <c r="G21" s="87"/>
      <c r="H21" s="107"/>
      <c r="I21" s="107"/>
      <c r="J21" s="257"/>
      <c r="K21" s="574"/>
    </row>
    <row r="22" spans="1:11" ht="35.25" customHeight="1" x14ac:dyDescent="0.25">
      <c r="A22" s="130"/>
      <c r="B22" s="138"/>
      <c r="C22" s="139" t="s">
        <v>195</v>
      </c>
      <c r="D22" s="199"/>
      <c r="E22" s="199"/>
      <c r="F22" s="56"/>
      <c r="G22" s="87"/>
      <c r="H22" s="107"/>
      <c r="I22" s="107"/>
      <c r="J22" s="257"/>
      <c r="K22" s="574"/>
    </row>
    <row r="23" spans="1:11" x14ac:dyDescent="0.25">
      <c r="A23" s="334"/>
      <c r="B23" s="334"/>
      <c r="C23" s="254" t="s">
        <v>34</v>
      </c>
      <c r="D23" s="158" t="s">
        <v>33</v>
      </c>
      <c r="E23" s="158"/>
      <c r="F23" s="73"/>
      <c r="G23" s="87"/>
      <c r="H23" s="107">
        <v>111.32</v>
      </c>
      <c r="I23" s="107">
        <f t="shared" ref="I23" si="2">F23-H23</f>
        <v>-111.32</v>
      </c>
      <c r="J23" s="257">
        <f t="shared" ref="J23" si="3">IFERROR(F23/H23*100,"-")</f>
        <v>0</v>
      </c>
      <c r="K23" s="574"/>
    </row>
    <row r="24" spans="1:11" x14ac:dyDescent="0.25">
      <c r="G24" s="87"/>
      <c r="K24" s="574"/>
    </row>
    <row r="25" spans="1:11" s="51" customFormat="1" x14ac:dyDescent="0.25">
      <c r="A25" s="86"/>
      <c r="B25" s="135"/>
      <c r="C25" s="135"/>
      <c r="D25" s="136"/>
      <c r="E25" s="136"/>
      <c r="F25" s="137"/>
      <c r="G25" s="86"/>
      <c r="H25" s="86"/>
      <c r="I25" s="86"/>
      <c r="J25" s="86"/>
      <c r="K25" s="574"/>
    </row>
    <row r="26" spans="1:11" x14ac:dyDescent="0.25">
      <c r="G26" s="87"/>
      <c r="K26" s="574"/>
    </row>
    <row r="27" spans="1:11" x14ac:dyDescent="0.25">
      <c r="G27" s="87"/>
      <c r="K27" s="574"/>
    </row>
    <row r="28" spans="1:11" s="51" customFormat="1" ht="36.75" customHeight="1" x14ac:dyDescent="0.25">
      <c r="A28" s="255"/>
      <c r="B28" s="255"/>
      <c r="C28" s="255"/>
      <c r="D28" s="255"/>
      <c r="E28" s="255"/>
      <c r="F28" s="255"/>
      <c r="G28" s="86"/>
      <c r="H28" s="86"/>
      <c r="I28" s="86"/>
      <c r="J28" s="86"/>
      <c r="K28" s="574"/>
    </row>
    <row r="29" spans="1:11" x14ac:dyDescent="0.25">
      <c r="G29" s="87"/>
      <c r="K29" s="574"/>
    </row>
    <row r="30" spans="1:11" x14ac:dyDescent="0.25">
      <c r="D30" s="136" t="s">
        <v>295</v>
      </c>
      <c r="G30" s="87"/>
      <c r="K30" s="574"/>
    </row>
    <row r="31" spans="1:11" x14ac:dyDescent="0.25">
      <c r="G31" s="87"/>
      <c r="K31" s="574"/>
    </row>
    <row r="34" spans="1:11" x14ac:dyDescent="0.25">
      <c r="A34" s="319"/>
      <c r="B34" s="319"/>
      <c r="C34" s="319"/>
      <c r="D34" s="319"/>
      <c r="E34" s="319"/>
      <c r="F34" s="319"/>
    </row>
    <row r="35" spans="1:11" ht="39" customHeight="1" x14ac:dyDescent="0.25">
      <c r="A35" s="318"/>
      <c r="B35" s="318"/>
      <c r="C35" s="318"/>
      <c r="D35" s="318"/>
      <c r="E35" s="318"/>
      <c r="F35" s="318"/>
    </row>
    <row r="37" spans="1:11" s="51" customFormat="1" ht="54" customHeight="1" x14ac:dyDescent="0.25">
      <c r="A37" s="318"/>
      <c r="B37" s="319"/>
      <c r="C37" s="319"/>
      <c r="D37" s="319"/>
      <c r="E37" s="319"/>
      <c r="F37" s="319"/>
      <c r="H37" s="86"/>
      <c r="I37" s="86"/>
      <c r="J37" s="86"/>
      <c r="K37" s="93"/>
    </row>
  </sheetData>
  <customSheetViews>
    <customSheetView guid="{839003FA-3055-4E28-826D-0A2EF77DACBD}" scale="70" showPageBreaks="1" fitToPage="1" printArea="1" view="pageBreakPreview">
      <selection activeCell="C37" sqref="C37"/>
      <pageMargins left="0.75" right="0.75" top="0.98425196850393704" bottom="0.98425196850393704" header="0" footer="0"/>
      <printOptions horizontalCentered="1"/>
      <pageSetup paperSize="9" scale="59" orientation="portrait" r:id="rId1"/>
      <headerFooter alignWithMargins="0"/>
    </customSheetView>
  </customSheetViews>
  <mergeCells count="3">
    <mergeCell ref="A1:F1"/>
    <mergeCell ref="A6:B6"/>
    <mergeCell ref="A5:B5"/>
  </mergeCells>
  <phoneticPr fontId="2" type="noConversion"/>
  <printOptions horizontalCentered="1"/>
  <pageMargins left="0.75" right="0.75" top="0.98425196850393704" bottom="0.98425196850393704" header="0" footer="0"/>
  <pageSetup paperSize="9" scale="50" orientation="portrait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šolnina!$A$2:$A$7</xm:f>
          </x14:formula1>
          <xm:sqref>E7:E10 E12:E19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0"/>
  <sheetViews>
    <sheetView view="pageBreakPreview" zoomScale="70" zoomScaleNormal="66" zoomScaleSheetLayoutView="70" workbookViewId="0">
      <selection activeCell="D18" sqref="D18"/>
    </sheetView>
  </sheetViews>
  <sheetFormatPr defaultColWidth="9.140625" defaultRowHeight="18" x14ac:dyDescent="0.25"/>
  <cols>
    <col min="1" max="1" width="9.140625" style="86"/>
    <col min="2" max="2" width="9.140625" style="135"/>
    <col min="3" max="3" width="79.28515625" style="135" customWidth="1"/>
    <col min="4" max="5" width="25.7109375" style="136" customWidth="1"/>
    <col min="6" max="6" width="25.7109375" style="137" customWidth="1"/>
    <col min="7" max="7" width="2.42578125" style="54" customWidth="1"/>
    <col min="8" max="10" width="18.85546875" style="87" customWidth="1"/>
    <col min="11" max="11" width="13" style="93" customWidth="1"/>
    <col min="12" max="13" width="9.140625" style="54" customWidth="1"/>
    <col min="14" max="14" width="0" style="54" hidden="1" customWidth="1"/>
    <col min="15" max="16384" width="9.140625" style="54"/>
  </cols>
  <sheetData>
    <row r="1" spans="1:11" s="58" customFormat="1" ht="69.75" customHeight="1" x14ac:dyDescent="0.35">
      <c r="A1" s="664" t="s">
        <v>675</v>
      </c>
      <c r="B1" s="664"/>
      <c r="C1" s="664"/>
      <c r="D1" s="664"/>
      <c r="E1" s="664"/>
      <c r="F1" s="664"/>
      <c r="H1" s="88"/>
      <c r="I1" s="88"/>
      <c r="J1" s="88"/>
      <c r="K1" s="92"/>
    </row>
    <row r="2" spans="1:11" s="58" customFormat="1" ht="20.100000000000001" customHeight="1" x14ac:dyDescent="0.35">
      <c r="A2" s="442"/>
      <c r="B2" s="445"/>
      <c r="C2" s="445"/>
      <c r="D2" s="445"/>
      <c r="E2" s="445"/>
      <c r="F2" s="445"/>
      <c r="H2" s="88"/>
      <c r="I2" s="88"/>
      <c r="J2" s="88"/>
      <c r="K2" s="92"/>
    </row>
    <row r="3" spans="1:11" s="58" customFormat="1" ht="20.100000000000001" customHeight="1" x14ac:dyDescent="0.35">
      <c r="A3" s="127" t="s">
        <v>650</v>
      </c>
      <c r="B3" s="445"/>
      <c r="C3" s="445"/>
      <c r="D3" s="445"/>
      <c r="E3" s="445"/>
      <c r="F3" s="445"/>
      <c r="H3" s="88"/>
      <c r="I3" s="88"/>
      <c r="J3" s="88"/>
      <c r="K3" s="92"/>
    </row>
    <row r="4" spans="1:11" s="58" customFormat="1" ht="20.100000000000001" customHeight="1" x14ac:dyDescent="0.35">
      <c r="A4" s="442"/>
      <c r="B4" s="445"/>
      <c r="C4" s="445"/>
      <c r="D4" s="445"/>
      <c r="E4" s="445"/>
      <c r="F4" s="128"/>
      <c r="H4" s="88"/>
      <c r="I4" s="88"/>
      <c r="J4" s="88"/>
      <c r="K4" s="92"/>
    </row>
    <row r="5" spans="1:11" ht="92.45" customHeight="1" x14ac:dyDescent="0.25">
      <c r="A5" s="662" t="s">
        <v>153</v>
      </c>
      <c r="B5" s="663"/>
      <c r="C5" s="472" t="s">
        <v>154</v>
      </c>
      <c r="D5" s="396" t="s">
        <v>672</v>
      </c>
      <c r="E5" s="400" t="s">
        <v>666</v>
      </c>
      <c r="F5" s="443" t="s">
        <v>667</v>
      </c>
      <c r="H5" s="426"/>
      <c r="I5" s="426"/>
      <c r="J5" s="426"/>
      <c r="K5" s="426"/>
    </row>
    <row r="6" spans="1:11" ht="37.9" customHeight="1" x14ac:dyDescent="0.25">
      <c r="A6" s="519" t="s">
        <v>19</v>
      </c>
      <c r="B6" s="428"/>
      <c r="C6" s="192" t="s">
        <v>29</v>
      </c>
      <c r="D6" s="429"/>
      <c r="E6" s="429"/>
      <c r="F6" s="430"/>
      <c r="H6" s="426"/>
      <c r="I6" s="426"/>
      <c r="J6" s="426"/>
      <c r="K6" s="426"/>
    </row>
    <row r="7" spans="1:11" x14ac:dyDescent="0.25">
      <c r="F7" s="55"/>
      <c r="H7" s="123"/>
      <c r="I7" s="124"/>
      <c r="J7" s="125"/>
    </row>
    <row r="8" spans="1:11" ht="43.5" customHeight="1" x14ac:dyDescent="0.25">
      <c r="A8" s="130"/>
      <c r="B8" s="131"/>
      <c r="C8" s="132" t="s">
        <v>31</v>
      </c>
      <c r="D8" s="133"/>
      <c r="E8" s="392"/>
      <c r="F8" s="59"/>
      <c r="H8" s="123"/>
      <c r="I8" s="124"/>
      <c r="J8" s="125"/>
    </row>
    <row r="9" spans="1:11" x14ac:dyDescent="0.25">
      <c r="A9" s="179"/>
      <c r="B9" s="179"/>
      <c r="C9" s="179" t="s">
        <v>470</v>
      </c>
      <c r="D9" s="460">
        <v>6</v>
      </c>
      <c r="E9" s="592"/>
      <c r="F9" s="262">
        <f>D9*E9</f>
        <v>0</v>
      </c>
      <c r="H9" s="399"/>
      <c r="I9" s="124"/>
      <c r="J9" s="125"/>
    </row>
    <row r="10" spans="1:11" x14ac:dyDescent="0.25">
      <c r="A10" s="196"/>
      <c r="B10" s="196"/>
      <c r="C10" s="179" t="s">
        <v>471</v>
      </c>
      <c r="D10" s="460">
        <v>6</v>
      </c>
      <c r="E10" s="592"/>
      <c r="F10" s="262">
        <f t="shared" ref="F10:F12" si="0">D10*E10</f>
        <v>0</v>
      </c>
      <c r="H10" s="399"/>
      <c r="I10" s="124"/>
      <c r="J10" s="125"/>
    </row>
    <row r="11" spans="1:11" ht="43.15" customHeight="1" x14ac:dyDescent="0.25">
      <c r="A11" s="196"/>
      <c r="B11" s="196"/>
      <c r="C11" s="179" t="s">
        <v>472</v>
      </c>
      <c r="D11" s="158">
        <v>2</v>
      </c>
      <c r="E11" s="588"/>
      <c r="F11" s="262">
        <f t="shared" si="0"/>
        <v>0</v>
      </c>
      <c r="H11" s="399"/>
      <c r="I11" s="124"/>
      <c r="J11" s="125"/>
    </row>
    <row r="12" spans="1:11" ht="43.9" customHeight="1" x14ac:dyDescent="0.25">
      <c r="A12" s="196"/>
      <c r="B12" s="196"/>
      <c r="C12" s="179" t="s">
        <v>376</v>
      </c>
      <c r="D12" s="193">
        <v>2</v>
      </c>
      <c r="E12" s="590"/>
      <c r="F12" s="262">
        <f t="shared" si="0"/>
        <v>0</v>
      </c>
      <c r="H12" s="518"/>
      <c r="I12" s="124"/>
      <c r="J12" s="125"/>
    </row>
    <row r="13" spans="1:11" s="51" customFormat="1" x14ac:dyDescent="0.25">
      <c r="A13" s="130"/>
      <c r="B13" s="138"/>
      <c r="C13" s="139" t="s">
        <v>32</v>
      </c>
      <c r="D13" s="140"/>
      <c r="E13" s="140"/>
      <c r="F13" s="56"/>
      <c r="G13" s="54"/>
      <c r="H13" s="262"/>
      <c r="I13" s="107"/>
      <c r="J13" s="257"/>
      <c r="K13" s="93"/>
    </row>
    <row r="14" spans="1:11" x14ac:dyDescent="0.25">
      <c r="F14" s="55"/>
      <c r="H14" s="89"/>
      <c r="I14" s="84"/>
      <c r="J14" s="85"/>
    </row>
    <row r="15" spans="1:11" s="51" customFormat="1" ht="36" x14ac:dyDescent="0.25">
      <c r="A15" s="130"/>
      <c r="B15" s="138"/>
      <c r="C15" s="139" t="s">
        <v>195</v>
      </c>
      <c r="D15" s="140"/>
      <c r="E15" s="140"/>
      <c r="F15" s="56"/>
      <c r="G15" s="54"/>
      <c r="H15" s="89"/>
      <c r="I15" s="84"/>
      <c r="J15" s="85"/>
      <c r="K15" s="93"/>
    </row>
    <row r="16" spans="1:11" x14ac:dyDescent="0.25">
      <c r="F16" s="55"/>
    </row>
    <row r="17" spans="1:11" x14ac:dyDescent="0.25">
      <c r="F17" s="55"/>
    </row>
    <row r="18" spans="1:11" s="51" customFormat="1" ht="36.75" customHeight="1" x14ac:dyDescent="0.25">
      <c r="A18" s="86"/>
      <c r="B18" s="135"/>
      <c r="C18" s="135"/>
      <c r="D18" s="136"/>
      <c r="E18" s="136"/>
      <c r="F18" s="55"/>
      <c r="H18" s="86"/>
      <c r="I18" s="86"/>
      <c r="J18" s="86"/>
      <c r="K18" s="93"/>
    </row>
    <row r="19" spans="1:11" x14ac:dyDescent="0.25">
      <c r="D19" s="136" t="s">
        <v>295</v>
      </c>
    </row>
    <row r="21" spans="1:11" x14ac:dyDescent="0.25">
      <c r="A21" s="255"/>
      <c r="B21" s="255"/>
      <c r="C21" s="255"/>
      <c r="D21" s="255"/>
      <c r="E21" s="255"/>
      <c r="F21" s="255"/>
      <c r="G21" s="51"/>
      <c r="H21" s="86"/>
      <c r="I21" s="86"/>
      <c r="J21" s="86"/>
    </row>
    <row r="25" spans="1:11" ht="39" customHeight="1" x14ac:dyDescent="0.25"/>
    <row r="27" spans="1:11" s="51" customFormat="1" ht="54" customHeight="1" x14ac:dyDescent="0.25">
      <c r="A27" s="447"/>
      <c r="B27" s="447"/>
      <c r="C27" s="447"/>
      <c r="D27" s="447"/>
      <c r="E27" s="447"/>
      <c r="F27" s="447"/>
      <c r="G27" s="54"/>
      <c r="H27" s="87"/>
      <c r="I27" s="87"/>
      <c r="J27" s="87"/>
      <c r="K27" s="93"/>
    </row>
    <row r="28" spans="1:11" x14ac:dyDescent="0.25">
      <c r="A28" s="190"/>
      <c r="B28" s="190"/>
      <c r="C28" s="190"/>
      <c r="D28" s="190"/>
      <c r="E28" s="190"/>
      <c r="F28" s="190"/>
    </row>
    <row r="30" spans="1:11" x14ac:dyDescent="0.25">
      <c r="A30" s="190"/>
      <c r="B30" s="191"/>
      <c r="C30" s="191"/>
      <c r="D30" s="191"/>
      <c r="E30" s="191"/>
      <c r="F30" s="191"/>
      <c r="G30" s="51"/>
      <c r="H30" s="86"/>
      <c r="I30" s="86"/>
      <c r="J30" s="86"/>
    </row>
  </sheetData>
  <customSheetViews>
    <customSheetView guid="{839003FA-3055-4E28-826D-0A2EF77DACBD}" scale="70" showPageBreaks="1" fitToPage="1" printArea="1" view="pageBreakPreview" topLeftCell="A10">
      <selection activeCell="C24" sqref="C24"/>
      <pageMargins left="0.75" right="0.75" top="0.98425196850393704" bottom="0.98425196850393704" header="0" footer="0"/>
      <printOptions horizontalCentered="1"/>
      <pageSetup paperSize="9" scale="59" orientation="portrait" r:id="rId1"/>
      <headerFooter alignWithMargins="0"/>
    </customSheetView>
  </customSheetViews>
  <mergeCells count="2">
    <mergeCell ref="A1:F1"/>
    <mergeCell ref="A5:B5"/>
  </mergeCells>
  <phoneticPr fontId="2" type="noConversion"/>
  <dataValidations count="1">
    <dataValidation type="list" allowBlank="1" showInputMessage="1" showErrorMessage="1" sqref="E9:E12">
      <formula1>cenik</formula1>
    </dataValidation>
  </dataValidations>
  <printOptions horizontalCentered="1"/>
  <pageMargins left="0.74803149606299213" right="0.74803149606299213" top="0.98425196850393704" bottom="0.98425196850393704" header="0" footer="0"/>
  <pageSetup paperSize="9" scale="50" orientation="portrait" r:id="rId2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52"/>
  <sheetViews>
    <sheetView tabSelected="1" view="pageBreakPreview" topLeftCell="A7" zoomScale="70" zoomScaleNormal="66" zoomScaleSheetLayoutView="70" workbookViewId="0">
      <selection activeCell="I17" sqref="I17"/>
    </sheetView>
  </sheetViews>
  <sheetFormatPr defaultColWidth="9.140625" defaultRowHeight="18" x14ac:dyDescent="0.25"/>
  <cols>
    <col min="1" max="1" width="9.140625" style="86"/>
    <col min="2" max="2" width="9.140625" style="135"/>
    <col min="3" max="3" width="79.28515625" style="135" customWidth="1"/>
    <col min="4" max="5" width="25.7109375" style="136" customWidth="1"/>
    <col min="6" max="6" width="25.7109375" style="137" customWidth="1"/>
    <col min="7" max="7" width="2.42578125" style="87" customWidth="1"/>
    <col min="8" max="10" width="18.85546875" style="87" customWidth="1"/>
    <col min="11" max="11" width="13" style="574" customWidth="1"/>
    <col min="12" max="13" width="9.140625" style="87" customWidth="1"/>
    <col min="14" max="14" width="0" style="87" hidden="1" customWidth="1"/>
    <col min="15" max="16384" width="9.140625" style="87"/>
  </cols>
  <sheetData>
    <row r="1" spans="1:11" s="88" customFormat="1" ht="69.75" customHeight="1" x14ac:dyDescent="0.35">
      <c r="A1" s="664" t="s">
        <v>675</v>
      </c>
      <c r="B1" s="664"/>
      <c r="C1" s="664"/>
      <c r="D1" s="664"/>
      <c r="E1" s="664"/>
      <c r="F1" s="664"/>
      <c r="K1" s="570"/>
    </row>
    <row r="2" spans="1:11" s="88" customFormat="1" ht="20.100000000000001" customHeight="1" x14ac:dyDescent="0.35">
      <c r="A2" s="599"/>
      <c r="B2" s="445"/>
      <c r="C2" s="445"/>
      <c r="D2" s="445"/>
      <c r="E2" s="445"/>
      <c r="F2" s="445"/>
      <c r="K2" s="570"/>
    </row>
    <row r="3" spans="1:11" s="88" customFormat="1" ht="20.100000000000001" customHeight="1" x14ac:dyDescent="0.35">
      <c r="A3" s="127" t="s">
        <v>650</v>
      </c>
      <c r="B3" s="445"/>
      <c r="C3" s="445"/>
      <c r="D3" s="445"/>
      <c r="E3" s="445"/>
      <c r="F3" s="445"/>
      <c r="K3" s="570"/>
    </row>
    <row r="4" spans="1:11" s="88" customFormat="1" ht="20.100000000000001" customHeight="1" x14ac:dyDescent="0.35">
      <c r="A4" s="599"/>
      <c r="B4" s="445"/>
      <c r="C4" s="445"/>
      <c r="D4" s="445"/>
      <c r="E4" s="445"/>
      <c r="F4" s="128"/>
      <c r="K4" s="570"/>
    </row>
    <row r="5" spans="1:11" ht="80.45" customHeight="1" x14ac:dyDescent="0.25">
      <c r="A5" s="662" t="s">
        <v>153</v>
      </c>
      <c r="B5" s="663"/>
      <c r="C5" s="446" t="s">
        <v>154</v>
      </c>
      <c r="D5" s="396" t="s">
        <v>672</v>
      </c>
      <c r="E5" s="396" t="s">
        <v>666</v>
      </c>
      <c r="F5" s="443" t="s">
        <v>667</v>
      </c>
      <c r="H5" s="426"/>
      <c r="I5" s="426"/>
      <c r="J5" s="426"/>
      <c r="K5" s="426"/>
    </row>
    <row r="6" spans="1:11" ht="37.9" customHeight="1" x14ac:dyDescent="0.25">
      <c r="A6" s="427" t="s">
        <v>20</v>
      </c>
      <c r="B6" s="428"/>
      <c r="C6" s="129" t="s">
        <v>29</v>
      </c>
      <c r="D6" s="129"/>
      <c r="E6" s="439"/>
      <c r="F6" s="633"/>
      <c r="H6" s="426"/>
      <c r="I6" s="426"/>
      <c r="J6" s="426"/>
      <c r="K6" s="426"/>
    </row>
    <row r="7" spans="1:11" x14ac:dyDescent="0.25">
      <c r="A7" s="179"/>
      <c r="B7" s="179" t="s">
        <v>26</v>
      </c>
      <c r="C7" s="431" t="s">
        <v>635</v>
      </c>
      <c r="D7" s="158">
        <v>3</v>
      </c>
      <c r="E7" s="588">
        <v>3000</v>
      </c>
      <c r="F7" s="287">
        <f>D7*E7</f>
        <v>9000</v>
      </c>
      <c r="H7" s="535"/>
      <c r="I7" s="124"/>
      <c r="J7" s="125"/>
    </row>
    <row r="8" spans="1:11" x14ac:dyDescent="0.25">
      <c r="A8" s="196"/>
      <c r="B8" s="196"/>
      <c r="C8" s="431" t="s">
        <v>575</v>
      </c>
      <c r="D8" s="460">
        <v>3</v>
      </c>
      <c r="E8" s="592">
        <v>3000</v>
      </c>
      <c r="F8" s="287">
        <f t="shared" ref="F8:F23" si="0">D8*E8</f>
        <v>9000</v>
      </c>
      <c r="H8" s="535"/>
      <c r="I8" s="124"/>
      <c r="J8" s="125"/>
    </row>
    <row r="9" spans="1:11" x14ac:dyDescent="0.25">
      <c r="A9" s="196"/>
      <c r="B9" s="196"/>
      <c r="C9" s="431" t="s">
        <v>576</v>
      </c>
      <c r="D9" s="158">
        <v>3</v>
      </c>
      <c r="E9" s="588">
        <v>4000</v>
      </c>
      <c r="F9" s="287">
        <f t="shared" si="0"/>
        <v>12000</v>
      </c>
      <c r="H9" s="535"/>
      <c r="I9" s="124"/>
      <c r="J9" s="125"/>
    </row>
    <row r="10" spans="1:11" ht="18.75" customHeight="1" x14ac:dyDescent="0.25">
      <c r="A10" s="196"/>
      <c r="B10" s="196"/>
      <c r="C10" s="431" t="s">
        <v>577</v>
      </c>
      <c r="D10" s="460">
        <v>3</v>
      </c>
      <c r="E10" s="592">
        <v>4000</v>
      </c>
      <c r="F10" s="287">
        <f t="shared" si="0"/>
        <v>12000</v>
      </c>
      <c r="H10" s="535"/>
      <c r="I10" s="124"/>
      <c r="J10" s="125"/>
    </row>
    <row r="11" spans="1:11" x14ac:dyDescent="0.25">
      <c r="A11" s="196"/>
      <c r="B11" s="179" t="s">
        <v>27</v>
      </c>
      <c r="C11" s="431" t="s">
        <v>578</v>
      </c>
      <c r="D11" s="460">
        <v>3</v>
      </c>
      <c r="E11" s="592">
        <v>4000</v>
      </c>
      <c r="F11" s="287">
        <f t="shared" si="0"/>
        <v>12000</v>
      </c>
      <c r="H11" s="535"/>
      <c r="I11" s="124"/>
      <c r="J11" s="125"/>
    </row>
    <row r="12" spans="1:11" x14ac:dyDescent="0.25">
      <c r="A12" s="196"/>
      <c r="B12" s="196"/>
      <c r="C12" s="431" t="s">
        <v>579</v>
      </c>
      <c r="D12" s="460">
        <v>3</v>
      </c>
      <c r="E12" s="592">
        <v>4000</v>
      </c>
      <c r="F12" s="287">
        <f t="shared" si="0"/>
        <v>12000</v>
      </c>
      <c r="H12" s="535"/>
      <c r="I12" s="124"/>
      <c r="J12" s="125"/>
    </row>
    <row r="13" spans="1:11" x14ac:dyDescent="0.25">
      <c r="A13" s="196"/>
      <c r="B13" s="196"/>
      <c r="C13" s="431" t="s">
        <v>475</v>
      </c>
      <c r="D13" s="460">
        <v>3</v>
      </c>
      <c r="E13" s="592">
        <v>5500</v>
      </c>
      <c r="F13" s="287">
        <f t="shared" si="0"/>
        <v>16500</v>
      </c>
      <c r="H13" s="535"/>
      <c r="I13" s="124"/>
      <c r="J13" s="125"/>
    </row>
    <row r="14" spans="1:11" x14ac:dyDescent="0.25">
      <c r="A14" s="196"/>
      <c r="B14" s="196"/>
      <c r="C14" s="431" t="s">
        <v>476</v>
      </c>
      <c r="D14" s="460">
        <v>3</v>
      </c>
      <c r="E14" s="592">
        <v>5500</v>
      </c>
      <c r="F14" s="287">
        <f t="shared" si="0"/>
        <v>16500</v>
      </c>
      <c r="H14" s="535"/>
      <c r="I14" s="124"/>
      <c r="J14" s="125"/>
    </row>
    <row r="15" spans="1:11" x14ac:dyDescent="0.25">
      <c r="A15" s="196"/>
      <c r="B15" s="196"/>
      <c r="C15" s="431" t="s">
        <v>636</v>
      </c>
      <c r="D15" s="460">
        <v>3</v>
      </c>
      <c r="E15" s="592">
        <v>4000</v>
      </c>
      <c r="F15" s="287">
        <f t="shared" si="0"/>
        <v>12000</v>
      </c>
      <c r="H15" s="535"/>
      <c r="I15" s="124"/>
      <c r="J15" s="125"/>
    </row>
    <row r="16" spans="1:11" x14ac:dyDescent="0.25">
      <c r="A16" s="196"/>
      <c r="B16" s="197"/>
      <c r="C16" s="431" t="s">
        <v>580</v>
      </c>
      <c r="D16" s="460">
        <v>3</v>
      </c>
      <c r="E16" s="592">
        <v>5500</v>
      </c>
      <c r="F16" s="287">
        <f t="shared" si="0"/>
        <v>16500</v>
      </c>
      <c r="H16" s="535"/>
      <c r="I16" s="124"/>
      <c r="J16" s="125"/>
    </row>
    <row r="17" spans="1:11" ht="36" customHeight="1" x14ac:dyDescent="0.25">
      <c r="A17" s="130"/>
      <c r="B17" s="146"/>
      <c r="C17" s="132" t="s">
        <v>31</v>
      </c>
      <c r="D17" s="133"/>
      <c r="E17" s="401"/>
      <c r="F17" s="604"/>
      <c r="H17" s="124"/>
      <c r="I17" s="124"/>
      <c r="J17" s="125"/>
    </row>
    <row r="18" spans="1:11" x14ac:dyDescent="0.25">
      <c r="A18" s="433"/>
      <c r="B18" s="484"/>
      <c r="C18" s="179" t="s">
        <v>476</v>
      </c>
      <c r="D18" s="460">
        <v>2</v>
      </c>
      <c r="E18" s="592">
        <v>5500</v>
      </c>
      <c r="F18" s="287">
        <f t="shared" si="0"/>
        <v>11000</v>
      </c>
      <c r="H18" s="535"/>
      <c r="I18" s="124"/>
      <c r="J18" s="125"/>
    </row>
    <row r="19" spans="1:11" x14ac:dyDescent="0.25">
      <c r="A19" s="433"/>
      <c r="B19" s="484"/>
      <c r="C19" s="179" t="s">
        <v>477</v>
      </c>
      <c r="D19" s="460">
        <v>2</v>
      </c>
      <c r="E19" s="592">
        <v>4000</v>
      </c>
      <c r="F19" s="287">
        <f t="shared" si="0"/>
        <v>8000</v>
      </c>
      <c r="H19" s="535"/>
      <c r="I19" s="124"/>
      <c r="J19" s="125"/>
    </row>
    <row r="20" spans="1:11" x14ac:dyDescent="0.25">
      <c r="A20" s="433"/>
      <c r="B20" s="484"/>
      <c r="C20" s="179" t="s">
        <v>474</v>
      </c>
      <c r="D20" s="460">
        <v>2</v>
      </c>
      <c r="E20" s="592">
        <v>4000</v>
      </c>
      <c r="F20" s="287">
        <f t="shared" si="0"/>
        <v>8000</v>
      </c>
      <c r="H20" s="535"/>
      <c r="I20" s="124"/>
      <c r="J20" s="125"/>
    </row>
    <row r="21" spans="1:11" x14ac:dyDescent="0.25">
      <c r="A21" s="433"/>
      <c r="B21" s="484"/>
      <c r="C21" s="179" t="s">
        <v>478</v>
      </c>
      <c r="D21" s="460">
        <v>2</v>
      </c>
      <c r="E21" s="592">
        <v>5500</v>
      </c>
      <c r="F21" s="287">
        <f t="shared" si="0"/>
        <v>11000</v>
      </c>
      <c r="H21" s="535"/>
      <c r="I21" s="124"/>
      <c r="J21" s="125"/>
    </row>
    <row r="22" spans="1:11" x14ac:dyDescent="0.25">
      <c r="A22" s="433"/>
      <c r="B22" s="484"/>
      <c r="C22" s="179" t="s">
        <v>473</v>
      </c>
      <c r="D22" s="460">
        <v>2</v>
      </c>
      <c r="E22" s="592">
        <v>4000</v>
      </c>
      <c r="F22" s="287">
        <f t="shared" si="0"/>
        <v>8000</v>
      </c>
      <c r="H22" s="535"/>
      <c r="I22" s="124"/>
      <c r="J22" s="125"/>
    </row>
    <row r="23" spans="1:11" x14ac:dyDescent="0.25">
      <c r="A23" s="433"/>
      <c r="B23" s="484"/>
      <c r="C23" s="179" t="s">
        <v>475</v>
      </c>
      <c r="D23" s="460">
        <v>2</v>
      </c>
      <c r="E23" s="592">
        <v>5500</v>
      </c>
      <c r="F23" s="287">
        <f t="shared" si="0"/>
        <v>11000</v>
      </c>
      <c r="H23" s="124"/>
      <c r="I23" s="124"/>
      <c r="J23" s="125"/>
    </row>
    <row r="24" spans="1:11" ht="36.75" customHeight="1" x14ac:dyDescent="0.25">
      <c r="A24" s="130"/>
      <c r="B24" s="146"/>
      <c r="C24" s="132" t="s">
        <v>32</v>
      </c>
      <c r="D24" s="133"/>
      <c r="E24" s="392"/>
      <c r="F24" s="405"/>
      <c r="H24" s="107"/>
      <c r="I24" s="107"/>
      <c r="J24" s="257"/>
    </row>
    <row r="25" spans="1:11" x14ac:dyDescent="0.25">
      <c r="H25" s="84"/>
      <c r="I25" s="84"/>
      <c r="J25" s="85"/>
    </row>
    <row r="26" spans="1:11" ht="36" x14ac:dyDescent="0.25">
      <c r="A26" s="130"/>
      <c r="B26" s="138"/>
      <c r="C26" s="139" t="s">
        <v>195</v>
      </c>
      <c r="D26" s="140"/>
      <c r="E26" s="140"/>
      <c r="F26" s="567"/>
      <c r="H26" s="84"/>
      <c r="I26" s="84"/>
      <c r="J26" s="85"/>
    </row>
    <row r="27" spans="1:11" x14ac:dyDescent="0.25">
      <c r="A27" s="434"/>
      <c r="B27" s="434"/>
      <c r="C27" s="308" t="s">
        <v>179</v>
      </c>
      <c r="D27" s="309" t="s">
        <v>656</v>
      </c>
      <c r="E27" s="676">
        <v>40</v>
      </c>
      <c r="F27" s="676">
        <v>40</v>
      </c>
      <c r="H27" s="634">
        <v>40</v>
      </c>
      <c r="I27" s="107">
        <f t="shared" ref="I27:I35" si="1">F27-H27</f>
        <v>0</v>
      </c>
      <c r="J27" s="257">
        <f t="shared" ref="J27:J35" si="2">IFERROR(F27/H27*100,"-")</f>
        <v>100</v>
      </c>
    </row>
    <row r="28" spans="1:11" x14ac:dyDescent="0.25">
      <c r="A28" s="520"/>
      <c r="B28" s="520"/>
      <c r="C28" s="308" t="s">
        <v>179</v>
      </c>
      <c r="D28" s="309" t="s">
        <v>657</v>
      </c>
      <c r="E28" s="676">
        <v>130</v>
      </c>
      <c r="F28" s="676">
        <v>130</v>
      </c>
      <c r="H28" s="635">
        <v>130</v>
      </c>
      <c r="I28" s="107">
        <f t="shared" si="1"/>
        <v>0</v>
      </c>
      <c r="J28" s="257">
        <f t="shared" si="2"/>
        <v>100</v>
      </c>
    </row>
    <row r="29" spans="1:11" x14ac:dyDescent="0.25">
      <c r="A29" s="520"/>
      <c r="B29" s="520"/>
      <c r="C29" s="308" t="s">
        <v>179</v>
      </c>
      <c r="D29" s="309" t="s">
        <v>180</v>
      </c>
      <c r="E29" s="676">
        <v>125</v>
      </c>
      <c r="F29" s="676">
        <v>125</v>
      </c>
      <c r="H29" s="635">
        <v>125</v>
      </c>
      <c r="I29" s="107">
        <f t="shared" si="1"/>
        <v>0</v>
      </c>
      <c r="J29" s="257">
        <f t="shared" si="2"/>
        <v>100</v>
      </c>
    </row>
    <row r="30" spans="1:11" x14ac:dyDescent="0.25">
      <c r="A30" s="520"/>
      <c r="B30" s="520"/>
      <c r="C30" s="308" t="s">
        <v>179</v>
      </c>
      <c r="D30" s="309" t="s">
        <v>658</v>
      </c>
      <c r="E30" s="676">
        <v>50</v>
      </c>
      <c r="F30" s="676">
        <v>50</v>
      </c>
      <c r="H30" s="635">
        <v>50</v>
      </c>
      <c r="I30" s="107">
        <f t="shared" si="1"/>
        <v>0</v>
      </c>
      <c r="J30" s="310">
        <f t="shared" si="2"/>
        <v>100</v>
      </c>
    </row>
    <row r="31" spans="1:11" ht="36" x14ac:dyDescent="0.25">
      <c r="A31" s="520"/>
      <c r="B31" s="520"/>
      <c r="C31" s="311" t="s">
        <v>659</v>
      </c>
      <c r="D31" s="309" t="s">
        <v>660</v>
      </c>
      <c r="E31" s="676">
        <v>100</v>
      </c>
      <c r="F31" s="676">
        <v>100</v>
      </c>
      <c r="H31" s="635">
        <v>100</v>
      </c>
      <c r="I31" s="107">
        <f t="shared" si="1"/>
        <v>0</v>
      </c>
      <c r="J31" s="310">
        <f t="shared" si="2"/>
        <v>100</v>
      </c>
    </row>
    <row r="32" spans="1:11" s="86" customFormat="1" x14ac:dyDescent="0.25">
      <c r="A32" s="520"/>
      <c r="B32" s="520"/>
      <c r="C32" s="308" t="s">
        <v>253</v>
      </c>
      <c r="D32" s="309" t="s">
        <v>254</v>
      </c>
      <c r="E32" s="676">
        <v>35</v>
      </c>
      <c r="F32" s="676">
        <v>35</v>
      </c>
      <c r="H32" s="634">
        <v>35</v>
      </c>
      <c r="I32" s="107">
        <f t="shared" si="1"/>
        <v>0</v>
      </c>
      <c r="J32" s="310">
        <f t="shared" si="2"/>
        <v>100</v>
      </c>
      <c r="K32" s="574"/>
    </row>
    <row r="33" spans="1:11" x14ac:dyDescent="0.25">
      <c r="A33" s="520"/>
      <c r="B33" s="520"/>
      <c r="C33" s="308" t="s">
        <v>253</v>
      </c>
      <c r="D33" s="309" t="s">
        <v>180</v>
      </c>
      <c r="E33" s="676">
        <v>20</v>
      </c>
      <c r="F33" s="676">
        <v>20</v>
      </c>
      <c r="G33" s="86"/>
      <c r="H33" s="634">
        <v>20</v>
      </c>
      <c r="I33" s="107">
        <f t="shared" si="1"/>
        <v>0</v>
      </c>
      <c r="J33" s="310">
        <f t="shared" si="2"/>
        <v>100</v>
      </c>
    </row>
    <row r="34" spans="1:11" s="86" customFormat="1" ht="17.25" customHeight="1" x14ac:dyDescent="0.25">
      <c r="A34" s="520"/>
      <c r="B34" s="520"/>
      <c r="C34" s="188" t="s">
        <v>253</v>
      </c>
      <c r="D34" s="96" t="s">
        <v>254</v>
      </c>
      <c r="E34" s="677">
        <v>35</v>
      </c>
      <c r="F34" s="677">
        <v>35</v>
      </c>
      <c r="H34" s="636">
        <v>35</v>
      </c>
      <c r="I34" s="107">
        <f t="shared" si="1"/>
        <v>0</v>
      </c>
      <c r="J34" s="310">
        <f t="shared" si="2"/>
        <v>100</v>
      </c>
      <c r="K34" s="574"/>
    </row>
    <row r="35" spans="1:11" x14ac:dyDescent="0.25">
      <c r="A35" s="520"/>
      <c r="B35" s="520"/>
      <c r="C35" s="189" t="s">
        <v>253</v>
      </c>
      <c r="D35" s="309" t="s">
        <v>180</v>
      </c>
      <c r="E35" s="676">
        <v>10</v>
      </c>
      <c r="F35" s="676">
        <v>10</v>
      </c>
      <c r="G35" s="86"/>
      <c r="H35" s="634">
        <v>10</v>
      </c>
      <c r="I35" s="107">
        <f t="shared" si="1"/>
        <v>0</v>
      </c>
      <c r="J35" s="310">
        <f t="shared" si="2"/>
        <v>100</v>
      </c>
    </row>
    <row r="36" spans="1:11" x14ac:dyDescent="0.25">
      <c r="A36" s="520"/>
      <c r="B36" s="520"/>
      <c r="C36" s="308" t="s">
        <v>253</v>
      </c>
      <c r="D36" s="309" t="s">
        <v>255</v>
      </c>
      <c r="E36" s="676">
        <v>20</v>
      </c>
      <c r="F36" s="676">
        <v>20</v>
      </c>
      <c r="H36" s="634">
        <v>20</v>
      </c>
      <c r="I36" s="107">
        <f>F36-H36</f>
        <v>0</v>
      </c>
      <c r="J36" s="310">
        <f>IFERROR(F36/H36*100,"-")</f>
        <v>100</v>
      </c>
    </row>
    <row r="37" spans="1:11" x14ac:dyDescent="0.25">
      <c r="A37" s="520"/>
      <c r="B37" s="520"/>
      <c r="C37" s="308" t="s">
        <v>253</v>
      </c>
      <c r="D37" s="309" t="s">
        <v>256</v>
      </c>
      <c r="E37" s="676">
        <v>10</v>
      </c>
      <c r="F37" s="676">
        <v>10</v>
      </c>
      <c r="H37" s="634">
        <v>10</v>
      </c>
      <c r="I37" s="107">
        <f>F37-H37</f>
        <v>0</v>
      </c>
      <c r="J37" s="310">
        <f>IFERROR(F37/H37*100,"-")</f>
        <v>100</v>
      </c>
    </row>
    <row r="38" spans="1:11" ht="33" customHeight="1" x14ac:dyDescent="0.25">
      <c r="A38" s="520"/>
      <c r="B38" s="520"/>
      <c r="C38" s="311" t="s">
        <v>257</v>
      </c>
      <c r="D38" s="309"/>
      <c r="E38" s="676">
        <v>10</v>
      </c>
      <c r="F38" s="676">
        <v>10</v>
      </c>
      <c r="H38" s="634">
        <v>10</v>
      </c>
      <c r="I38" s="312">
        <f t="shared" ref="I38:I44" si="3">F38-H38</f>
        <v>0</v>
      </c>
      <c r="J38" s="313">
        <f t="shared" ref="J38:J44" si="4">IFERROR(F38/H38*100,"-")</f>
        <v>100</v>
      </c>
    </row>
    <row r="39" spans="1:11" x14ac:dyDescent="0.25">
      <c r="A39" s="520"/>
      <c r="B39" s="520"/>
      <c r="C39" s="308" t="s">
        <v>146</v>
      </c>
      <c r="D39" s="309" t="s">
        <v>258</v>
      </c>
      <c r="E39" s="676">
        <v>3</v>
      </c>
      <c r="F39" s="676">
        <v>3</v>
      </c>
      <c r="H39" s="634">
        <v>3</v>
      </c>
      <c r="I39" s="107">
        <f t="shared" si="3"/>
        <v>0</v>
      </c>
      <c r="J39" s="310">
        <f t="shared" si="4"/>
        <v>100</v>
      </c>
    </row>
    <row r="40" spans="1:11" x14ac:dyDescent="0.25">
      <c r="A40" s="520"/>
      <c r="B40" s="520"/>
      <c r="C40" s="308" t="s">
        <v>259</v>
      </c>
      <c r="D40" s="309"/>
      <c r="E40" s="676">
        <v>5</v>
      </c>
      <c r="F40" s="676">
        <v>5</v>
      </c>
      <c r="H40" s="634">
        <v>5</v>
      </c>
      <c r="I40" s="107">
        <f t="shared" si="3"/>
        <v>0</v>
      </c>
      <c r="J40" s="310">
        <f t="shared" si="4"/>
        <v>100</v>
      </c>
    </row>
    <row r="41" spans="1:11" x14ac:dyDescent="0.25">
      <c r="A41" s="520"/>
      <c r="B41" s="520"/>
      <c r="C41" s="308" t="s">
        <v>661</v>
      </c>
      <c r="D41" s="309" t="s">
        <v>662</v>
      </c>
      <c r="E41" s="676">
        <v>30</v>
      </c>
      <c r="F41" s="676">
        <v>30</v>
      </c>
      <c r="H41" s="634">
        <v>30</v>
      </c>
      <c r="I41" s="107">
        <f t="shared" si="3"/>
        <v>0</v>
      </c>
      <c r="J41" s="310">
        <f t="shared" si="4"/>
        <v>100</v>
      </c>
    </row>
    <row r="42" spans="1:11" x14ac:dyDescent="0.25">
      <c r="A42" s="520"/>
      <c r="B42" s="520"/>
      <c r="C42" s="308" t="s">
        <v>663</v>
      </c>
      <c r="D42" s="309" t="s">
        <v>662</v>
      </c>
      <c r="E42" s="676">
        <v>50</v>
      </c>
      <c r="F42" s="676">
        <v>50</v>
      </c>
      <c r="H42" s="634">
        <v>50</v>
      </c>
      <c r="I42" s="107">
        <f t="shared" si="3"/>
        <v>0</v>
      </c>
      <c r="J42" s="310">
        <f t="shared" si="4"/>
        <v>100</v>
      </c>
    </row>
    <row r="43" spans="1:11" x14ac:dyDescent="0.25">
      <c r="A43" s="637"/>
      <c r="B43" s="637"/>
      <c r="C43" s="308" t="s">
        <v>664</v>
      </c>
      <c r="D43" s="309"/>
      <c r="E43" s="676">
        <v>15</v>
      </c>
      <c r="F43" s="676">
        <v>15</v>
      </c>
      <c r="H43" s="634">
        <v>15</v>
      </c>
      <c r="I43" s="107">
        <f t="shared" si="3"/>
        <v>0</v>
      </c>
      <c r="J43" s="310">
        <f t="shared" si="4"/>
        <v>100</v>
      </c>
    </row>
    <row r="44" spans="1:11" ht="36" x14ac:dyDescent="0.25">
      <c r="A44" s="638"/>
      <c r="B44" s="638"/>
      <c r="C44" s="311" t="s">
        <v>665</v>
      </c>
      <c r="D44" s="309"/>
      <c r="E44" s="676">
        <v>70</v>
      </c>
      <c r="F44" s="676">
        <v>70</v>
      </c>
      <c r="H44" s="634">
        <v>70</v>
      </c>
      <c r="I44" s="107">
        <f t="shared" si="3"/>
        <v>0</v>
      </c>
      <c r="J44" s="310">
        <f t="shared" si="4"/>
        <v>100</v>
      </c>
    </row>
    <row r="45" spans="1:11" x14ac:dyDescent="0.25">
      <c r="A45" s="458"/>
      <c r="B45" s="458"/>
      <c r="C45" s="206"/>
      <c r="D45" s="207"/>
      <c r="E45" s="207"/>
      <c r="F45" s="639"/>
      <c r="H45" s="639"/>
      <c r="I45" s="124"/>
      <c r="J45" s="314"/>
    </row>
    <row r="46" spans="1:11" x14ac:dyDescent="0.25">
      <c r="A46" s="458"/>
      <c r="B46" s="458"/>
      <c r="C46" s="206"/>
      <c r="D46" s="207"/>
      <c r="E46" s="207"/>
      <c r="F46" s="639"/>
      <c r="H46" s="639"/>
      <c r="I46" s="124"/>
      <c r="J46" s="314"/>
    </row>
    <row r="47" spans="1:11" x14ac:dyDescent="0.25">
      <c r="A47" s="458"/>
      <c r="B47" s="458"/>
      <c r="C47" s="206"/>
      <c r="D47" s="207"/>
      <c r="E47" s="207"/>
      <c r="F47" s="639"/>
      <c r="H47" s="639"/>
      <c r="I47" s="124"/>
      <c r="J47" s="314"/>
    </row>
    <row r="48" spans="1:11" x14ac:dyDescent="0.25">
      <c r="A48" s="458"/>
      <c r="B48" s="458"/>
      <c r="C48" s="206"/>
      <c r="D48" s="207"/>
      <c r="E48" s="207"/>
      <c r="F48" s="639"/>
      <c r="H48" s="639"/>
      <c r="I48" s="124"/>
      <c r="J48" s="314"/>
    </row>
    <row r="49" spans="1:11" x14ac:dyDescent="0.25">
      <c r="A49" s="447"/>
      <c r="B49" s="447"/>
      <c r="C49" s="447"/>
      <c r="D49" s="447"/>
      <c r="E49" s="447"/>
      <c r="F49" s="447"/>
    </row>
    <row r="50" spans="1:11" ht="39" customHeight="1" x14ac:dyDescent="0.25">
      <c r="A50" s="190"/>
      <c r="B50" s="190"/>
      <c r="C50" s="190"/>
      <c r="D50" s="190"/>
      <c r="E50" s="190"/>
      <c r="F50" s="190"/>
    </row>
    <row r="52" spans="1:11" s="86" customFormat="1" ht="23.25" customHeight="1" x14ac:dyDescent="0.25">
      <c r="A52" s="190"/>
      <c r="B52" s="191"/>
      <c r="C52" s="191"/>
      <c r="D52" s="136" t="s">
        <v>295</v>
      </c>
      <c r="E52" s="136"/>
      <c r="F52" s="191"/>
      <c r="K52" s="574"/>
    </row>
  </sheetData>
  <customSheetViews>
    <customSheetView guid="{839003FA-3055-4E28-826D-0A2EF77DACBD}" scale="70" showPageBreaks="1" fitToPage="1" printArea="1" view="pageBreakPreview" topLeftCell="A31">
      <selection activeCell="C57" sqref="C57"/>
      <pageMargins left="0.75" right="0.75" top="0.98425196850393704" bottom="0.98425196850393704" header="0" footer="0"/>
      <printOptions horizontalCentered="1"/>
      <pageSetup paperSize="9" scale="48" orientation="portrait" r:id="rId1"/>
      <headerFooter alignWithMargins="0"/>
    </customSheetView>
  </customSheetViews>
  <mergeCells count="2">
    <mergeCell ref="A1:F1"/>
    <mergeCell ref="A5:B5"/>
  </mergeCells>
  <phoneticPr fontId="2" type="noConversion"/>
  <dataValidations count="1">
    <dataValidation type="list" allowBlank="1" showInputMessage="1" showErrorMessage="1" sqref="E7:E16 E18:E23">
      <formula1>cenik</formula1>
    </dataValidation>
  </dataValidations>
  <printOptions horizontalCentered="1"/>
  <pageMargins left="0.75" right="0.75" top="0.98425196850393704" bottom="0.98425196850393704" header="0" footer="0"/>
  <pageSetup paperSize="9" scale="50" orientation="portrait" r:id="rId2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76"/>
  <sheetViews>
    <sheetView view="pageBreakPreview" zoomScale="70" zoomScaleNormal="100" zoomScaleSheetLayoutView="70" workbookViewId="0">
      <selection activeCell="D72" sqref="D72"/>
    </sheetView>
  </sheetViews>
  <sheetFormatPr defaultColWidth="9.140625" defaultRowHeight="18" x14ac:dyDescent="0.25"/>
  <cols>
    <col min="1" max="1" width="9.140625" style="86"/>
    <col min="2" max="2" width="10.28515625" style="135" customWidth="1"/>
    <col min="3" max="3" width="103.140625" style="135" customWidth="1"/>
    <col min="4" max="5" width="25.7109375" style="136" customWidth="1"/>
    <col min="6" max="6" width="25.7109375" style="137" customWidth="1"/>
    <col min="7" max="7" width="2.42578125" style="87" customWidth="1"/>
    <col min="8" max="10" width="18.85546875" style="87" customWidth="1"/>
    <col min="11" max="11" width="13" style="574" customWidth="1"/>
    <col min="12" max="13" width="9.140625" style="87" customWidth="1"/>
    <col min="14" max="14" width="19.140625" style="87" hidden="1" customWidth="1"/>
    <col min="15" max="16384" width="9.140625" style="87"/>
  </cols>
  <sheetData>
    <row r="1" spans="1:11" s="88" customFormat="1" ht="69.75" customHeight="1" x14ac:dyDescent="0.35">
      <c r="A1" s="664" t="s">
        <v>675</v>
      </c>
      <c r="B1" s="664"/>
      <c r="C1" s="664"/>
      <c r="D1" s="664"/>
      <c r="E1" s="664"/>
      <c r="F1" s="664"/>
      <c r="K1" s="570"/>
    </row>
    <row r="2" spans="1:11" s="88" customFormat="1" ht="20.100000000000001" customHeight="1" x14ac:dyDescent="0.35">
      <c r="A2" s="599"/>
      <c r="B2" s="445"/>
      <c r="C2" s="445"/>
      <c r="D2" s="445"/>
      <c r="E2" s="445"/>
      <c r="F2" s="445"/>
      <c r="K2" s="570"/>
    </row>
    <row r="3" spans="1:11" s="88" customFormat="1" ht="20.100000000000001" customHeight="1" x14ac:dyDescent="0.35">
      <c r="A3" s="127" t="s">
        <v>650</v>
      </c>
      <c r="B3" s="445"/>
      <c r="C3" s="445"/>
      <c r="D3" s="445"/>
      <c r="E3" s="445"/>
      <c r="F3" s="445"/>
      <c r="K3" s="570"/>
    </row>
    <row r="4" spans="1:11" s="88" customFormat="1" ht="20.100000000000001" customHeight="1" x14ac:dyDescent="0.35">
      <c r="A4" s="599"/>
      <c r="B4" s="445"/>
      <c r="C4" s="445"/>
      <c r="D4" s="445"/>
      <c r="E4" s="445"/>
      <c r="F4" s="128"/>
      <c r="K4" s="570"/>
    </row>
    <row r="5" spans="1:11" ht="70.900000000000006" customHeight="1" x14ac:dyDescent="0.25">
      <c r="A5" s="662" t="s">
        <v>153</v>
      </c>
      <c r="B5" s="663"/>
      <c r="C5" s="446" t="s">
        <v>154</v>
      </c>
      <c r="D5" s="396" t="s">
        <v>672</v>
      </c>
      <c r="E5" s="396" t="s">
        <v>666</v>
      </c>
      <c r="F5" s="443" t="s">
        <v>667</v>
      </c>
      <c r="H5" s="426"/>
      <c r="I5" s="426"/>
      <c r="J5" s="426"/>
      <c r="K5" s="426"/>
    </row>
    <row r="6" spans="1:11" ht="37.9" customHeight="1" x14ac:dyDescent="0.25">
      <c r="A6" s="521" t="s">
        <v>21</v>
      </c>
      <c r="B6" s="480"/>
      <c r="C6" s="129" t="s">
        <v>29</v>
      </c>
      <c r="D6" s="129"/>
      <c r="E6" s="439"/>
      <c r="F6" s="633"/>
      <c r="H6" s="426"/>
      <c r="I6" s="426"/>
      <c r="J6" s="426"/>
      <c r="K6" s="426"/>
    </row>
    <row r="7" spans="1:11" ht="17.45" customHeight="1" x14ac:dyDescent="0.25">
      <c r="A7" s="156"/>
      <c r="B7" s="179" t="s">
        <v>26</v>
      </c>
      <c r="C7" s="156" t="s">
        <v>581</v>
      </c>
      <c r="D7" s="460">
        <v>3</v>
      </c>
      <c r="E7" s="592"/>
      <c r="F7" s="565">
        <f>D7*E7</f>
        <v>0</v>
      </c>
      <c r="H7" s="246"/>
      <c r="I7" s="124"/>
      <c r="J7" s="125"/>
    </row>
    <row r="8" spans="1:11" ht="17.45" customHeight="1" x14ac:dyDescent="0.25">
      <c r="A8" s="510"/>
      <c r="B8" s="179" t="s">
        <v>27</v>
      </c>
      <c r="C8" s="156" t="s">
        <v>582</v>
      </c>
      <c r="D8" s="460">
        <v>4</v>
      </c>
      <c r="E8" s="592"/>
      <c r="F8" s="565">
        <f t="shared" ref="F8:F13" si="0">D8*E8</f>
        <v>0</v>
      </c>
      <c r="H8" s="246"/>
      <c r="I8" s="124"/>
      <c r="J8" s="125"/>
    </row>
    <row r="9" spans="1:11" ht="17.45" customHeight="1" x14ac:dyDescent="0.25">
      <c r="A9" s="510"/>
      <c r="B9" s="196"/>
      <c r="C9" s="156" t="s">
        <v>583</v>
      </c>
      <c r="D9" s="460">
        <v>4</v>
      </c>
      <c r="E9" s="592"/>
      <c r="F9" s="565">
        <f t="shared" si="0"/>
        <v>0</v>
      </c>
      <c r="H9" s="246"/>
      <c r="I9" s="124"/>
      <c r="J9" s="125"/>
    </row>
    <row r="10" spans="1:11" ht="17.45" customHeight="1" x14ac:dyDescent="0.25">
      <c r="A10" s="510"/>
      <c r="B10" s="196"/>
      <c r="C10" s="156" t="s">
        <v>584</v>
      </c>
      <c r="D10" s="460">
        <v>4</v>
      </c>
      <c r="E10" s="592"/>
      <c r="F10" s="565">
        <f t="shared" si="0"/>
        <v>0</v>
      </c>
      <c r="H10" s="246"/>
      <c r="I10" s="124"/>
      <c r="J10" s="125"/>
    </row>
    <row r="11" spans="1:11" ht="17.45" customHeight="1" x14ac:dyDescent="0.25">
      <c r="A11" s="510"/>
      <c r="B11" s="196"/>
      <c r="C11" s="156" t="s">
        <v>585</v>
      </c>
      <c r="D11" s="460">
        <v>4</v>
      </c>
      <c r="E11" s="592"/>
      <c r="F11" s="565">
        <f t="shared" si="0"/>
        <v>0</v>
      </c>
      <c r="H11" s="246"/>
      <c r="I11" s="124"/>
      <c r="J11" s="125"/>
    </row>
    <row r="12" spans="1:11" ht="17.45" customHeight="1" x14ac:dyDescent="0.25">
      <c r="A12" s="510"/>
      <c r="B12" s="196"/>
      <c r="C12" s="156" t="s">
        <v>586</v>
      </c>
      <c r="D12" s="460">
        <v>4</v>
      </c>
      <c r="E12" s="592"/>
      <c r="F12" s="565">
        <f t="shared" si="0"/>
        <v>0</v>
      </c>
      <c r="H12" s="246"/>
      <c r="I12" s="124"/>
      <c r="J12" s="125"/>
    </row>
    <row r="13" spans="1:11" ht="17.45" customHeight="1" x14ac:dyDescent="0.25">
      <c r="A13" s="510"/>
      <c r="B13" s="196"/>
      <c r="C13" s="156" t="s">
        <v>483</v>
      </c>
      <c r="D13" s="460">
        <v>4</v>
      </c>
      <c r="E13" s="592"/>
      <c r="F13" s="565">
        <f t="shared" si="0"/>
        <v>0</v>
      </c>
      <c r="H13" s="246"/>
      <c r="I13" s="124"/>
      <c r="J13" s="125"/>
    </row>
    <row r="14" spans="1:11" ht="37.5" customHeight="1" x14ac:dyDescent="0.25">
      <c r="A14" s="522"/>
      <c r="B14" s="146"/>
      <c r="C14" s="168" t="s">
        <v>31</v>
      </c>
      <c r="D14" s="133"/>
      <c r="E14" s="401"/>
      <c r="F14" s="405"/>
      <c r="H14" s="124"/>
      <c r="I14" s="124"/>
      <c r="J14" s="125"/>
    </row>
    <row r="15" spans="1:11" ht="17.45" customHeight="1" x14ac:dyDescent="0.25">
      <c r="A15" s="196"/>
      <c r="B15" s="196"/>
      <c r="C15" s="179" t="s">
        <v>484</v>
      </c>
      <c r="D15" s="158">
        <v>2</v>
      </c>
      <c r="E15" s="588"/>
      <c r="F15" s="565">
        <f>D15*E15</f>
        <v>0</v>
      </c>
      <c r="H15" s="246"/>
      <c r="I15" s="124"/>
      <c r="J15" s="125"/>
    </row>
    <row r="16" spans="1:11" ht="17.45" customHeight="1" x14ac:dyDescent="0.25">
      <c r="A16" s="196"/>
      <c r="B16" s="196"/>
      <c r="C16" s="473" t="s">
        <v>479</v>
      </c>
      <c r="D16" s="178">
        <v>1</v>
      </c>
      <c r="E16" s="591"/>
      <c r="F16" s="565">
        <f t="shared" ref="F16:F27" si="1">D16*E16</f>
        <v>0</v>
      </c>
      <c r="H16" s="246"/>
      <c r="I16" s="124"/>
      <c r="J16" s="125"/>
    </row>
    <row r="17" spans="1:14" ht="35.25" customHeight="1" x14ac:dyDescent="0.25">
      <c r="A17" s="196"/>
      <c r="B17" s="196"/>
      <c r="C17" s="179" t="s">
        <v>469</v>
      </c>
      <c r="D17" s="158">
        <v>2</v>
      </c>
      <c r="E17" s="588"/>
      <c r="F17" s="565">
        <f t="shared" si="1"/>
        <v>0</v>
      </c>
      <c r="H17" s="246"/>
      <c r="I17" s="124"/>
      <c r="J17" s="125"/>
      <c r="N17" s="84">
        <v>2066.67</v>
      </c>
    </row>
    <row r="18" spans="1:14" ht="19.5" customHeight="1" x14ac:dyDescent="0.25">
      <c r="A18" s="196"/>
      <c r="B18" s="196"/>
      <c r="C18" s="179" t="s">
        <v>485</v>
      </c>
      <c r="D18" s="158">
        <v>2</v>
      </c>
      <c r="E18" s="588"/>
      <c r="F18" s="565">
        <f t="shared" si="1"/>
        <v>0</v>
      </c>
      <c r="H18" s="246"/>
      <c r="I18" s="124"/>
      <c r="J18" s="125"/>
      <c r="N18" s="84">
        <v>2750</v>
      </c>
    </row>
    <row r="19" spans="1:14" ht="36.75" customHeight="1" x14ac:dyDescent="0.25">
      <c r="A19" s="196"/>
      <c r="B19" s="196"/>
      <c r="C19" s="254" t="s">
        <v>389</v>
      </c>
      <c r="D19" s="158">
        <v>2</v>
      </c>
      <c r="E19" s="588"/>
      <c r="F19" s="565">
        <f t="shared" si="1"/>
        <v>0</v>
      </c>
      <c r="H19" s="246"/>
      <c r="I19" s="124"/>
      <c r="J19" s="125"/>
      <c r="N19" s="84">
        <v>2213.96</v>
      </c>
    </row>
    <row r="20" spans="1:14" ht="18" customHeight="1" x14ac:dyDescent="0.25">
      <c r="A20" s="196"/>
      <c r="B20" s="196"/>
      <c r="C20" s="179" t="s">
        <v>482</v>
      </c>
      <c r="D20" s="169">
        <v>2</v>
      </c>
      <c r="E20" s="589"/>
      <c r="F20" s="565">
        <f t="shared" si="1"/>
        <v>0</v>
      </c>
      <c r="H20" s="246"/>
      <c r="I20" s="124"/>
      <c r="J20" s="125"/>
      <c r="N20" s="84">
        <v>4200</v>
      </c>
    </row>
    <row r="21" spans="1:14" ht="17.45" customHeight="1" x14ac:dyDescent="0.25">
      <c r="A21" s="196"/>
      <c r="B21" s="196"/>
      <c r="C21" s="449" t="s">
        <v>480</v>
      </c>
      <c r="D21" s="169">
        <v>1</v>
      </c>
      <c r="E21" s="589"/>
      <c r="F21" s="565">
        <f t="shared" si="1"/>
        <v>0</v>
      </c>
      <c r="H21" s="246"/>
      <c r="I21" s="124"/>
      <c r="J21" s="125"/>
      <c r="N21" s="84">
        <v>2505</v>
      </c>
    </row>
    <row r="22" spans="1:14" ht="17.45" customHeight="1" x14ac:dyDescent="0.25">
      <c r="A22" s="196"/>
      <c r="B22" s="196"/>
      <c r="C22" s="459" t="s">
        <v>643</v>
      </c>
      <c r="D22" s="169">
        <v>1</v>
      </c>
      <c r="E22" s="589"/>
      <c r="F22" s="565">
        <f t="shared" si="1"/>
        <v>0</v>
      </c>
      <c r="H22" s="246"/>
      <c r="I22" s="124"/>
      <c r="J22" s="125"/>
      <c r="N22" s="84">
        <v>2505</v>
      </c>
    </row>
    <row r="23" spans="1:14" ht="17.45" customHeight="1" x14ac:dyDescent="0.25">
      <c r="A23" s="196"/>
      <c r="B23" s="196"/>
      <c r="C23" s="450" t="s">
        <v>644</v>
      </c>
      <c r="D23" s="169">
        <v>1</v>
      </c>
      <c r="E23" s="589"/>
      <c r="F23" s="565">
        <f t="shared" si="1"/>
        <v>0</v>
      </c>
      <c r="H23" s="246"/>
      <c r="I23" s="124"/>
      <c r="J23" s="125"/>
      <c r="N23" s="84">
        <v>5060.5200000000004</v>
      </c>
    </row>
    <row r="24" spans="1:14" ht="17.45" customHeight="1" x14ac:dyDescent="0.25">
      <c r="A24" s="196"/>
      <c r="B24" s="196"/>
      <c r="C24" s="179" t="s">
        <v>486</v>
      </c>
      <c r="D24" s="158">
        <v>2</v>
      </c>
      <c r="E24" s="588"/>
      <c r="F24" s="565">
        <f t="shared" si="1"/>
        <v>0</v>
      </c>
      <c r="H24" s="246"/>
      <c r="I24" s="124"/>
      <c r="J24" s="125"/>
      <c r="N24" s="84">
        <v>4036.14</v>
      </c>
    </row>
    <row r="25" spans="1:14" ht="17.45" customHeight="1" x14ac:dyDescent="0.25">
      <c r="A25" s="196"/>
      <c r="B25" s="196"/>
      <c r="C25" s="449" t="s">
        <v>481</v>
      </c>
      <c r="D25" s="178">
        <v>1</v>
      </c>
      <c r="E25" s="591"/>
      <c r="F25" s="565">
        <f t="shared" si="1"/>
        <v>0</v>
      </c>
      <c r="H25" s="246"/>
      <c r="I25" s="124"/>
      <c r="J25" s="125"/>
      <c r="N25" s="84">
        <v>3250</v>
      </c>
    </row>
    <row r="26" spans="1:14" x14ac:dyDescent="0.25">
      <c r="A26" s="196"/>
      <c r="B26" s="196"/>
      <c r="C26" s="179" t="s">
        <v>483</v>
      </c>
      <c r="D26" s="169">
        <v>1</v>
      </c>
      <c r="E26" s="589"/>
      <c r="F26" s="565">
        <f t="shared" si="1"/>
        <v>0</v>
      </c>
      <c r="H26" s="246"/>
      <c r="I26" s="124"/>
      <c r="J26" s="125"/>
      <c r="N26" s="84">
        <v>3250</v>
      </c>
    </row>
    <row r="27" spans="1:14" ht="19.5" customHeight="1" x14ac:dyDescent="0.25">
      <c r="A27" s="196"/>
      <c r="B27" s="196"/>
      <c r="C27" s="513" t="s">
        <v>487</v>
      </c>
      <c r="D27" s="158">
        <v>2</v>
      </c>
      <c r="E27" s="588"/>
      <c r="F27" s="565">
        <f t="shared" si="1"/>
        <v>0</v>
      </c>
      <c r="H27" s="246"/>
      <c r="I27" s="124"/>
      <c r="J27" s="125"/>
      <c r="N27" s="84">
        <v>3397.3</v>
      </c>
    </row>
    <row r="28" spans="1:14" ht="36" customHeight="1" x14ac:dyDescent="0.25">
      <c r="A28" s="130"/>
      <c r="B28" s="131"/>
      <c r="C28" s="160" t="s">
        <v>32</v>
      </c>
      <c r="D28" s="133"/>
      <c r="E28" s="392"/>
      <c r="F28" s="405"/>
      <c r="H28" s="107"/>
      <c r="I28" s="107"/>
      <c r="J28" s="257"/>
      <c r="N28" s="84">
        <v>2100</v>
      </c>
    </row>
    <row r="29" spans="1:14" ht="17.45" customHeight="1" x14ac:dyDescent="0.25">
      <c r="A29" s="432"/>
      <c r="B29" s="431"/>
      <c r="C29" s="180" t="s">
        <v>187</v>
      </c>
      <c r="D29" s="460" t="s">
        <v>83</v>
      </c>
      <c r="E29" s="464"/>
      <c r="F29" s="1"/>
      <c r="H29" s="265">
        <v>2332.06</v>
      </c>
      <c r="I29" s="84">
        <f t="shared" ref="I29:I37" si="2">F29-H29</f>
        <v>-2332.06</v>
      </c>
      <c r="J29" s="85">
        <f t="shared" ref="J29:J37" si="3">IFERROR(F29/H29*100,"-")</f>
        <v>0</v>
      </c>
      <c r="N29" s="84">
        <v>2100</v>
      </c>
    </row>
    <row r="30" spans="1:14" x14ac:dyDescent="0.25">
      <c r="A30" s="492"/>
      <c r="B30" s="433"/>
      <c r="C30" s="181" t="s">
        <v>188</v>
      </c>
      <c r="D30" s="460" t="s">
        <v>83</v>
      </c>
      <c r="E30" s="464"/>
      <c r="F30" s="1"/>
      <c r="H30" s="265">
        <v>2116.31</v>
      </c>
      <c r="I30" s="84">
        <f t="shared" si="2"/>
        <v>-2116.31</v>
      </c>
      <c r="J30" s="85">
        <f t="shared" si="3"/>
        <v>0</v>
      </c>
    </row>
    <row r="31" spans="1:14" x14ac:dyDescent="0.25">
      <c r="A31" s="492"/>
      <c r="B31" s="433"/>
      <c r="C31" s="181" t="s">
        <v>189</v>
      </c>
      <c r="D31" s="460" t="s">
        <v>83</v>
      </c>
      <c r="E31" s="464"/>
      <c r="F31" s="1"/>
      <c r="H31" s="265">
        <v>3408.75</v>
      </c>
      <c r="I31" s="84">
        <f t="shared" si="2"/>
        <v>-3408.75</v>
      </c>
      <c r="J31" s="85">
        <f t="shared" si="3"/>
        <v>0</v>
      </c>
    </row>
    <row r="32" spans="1:14" ht="36" customHeight="1" x14ac:dyDescent="0.25">
      <c r="A32" s="492"/>
      <c r="B32" s="433"/>
      <c r="C32" s="181" t="s">
        <v>241</v>
      </c>
      <c r="D32" s="460" t="s">
        <v>83</v>
      </c>
      <c r="E32" s="464"/>
      <c r="F32" s="1"/>
      <c r="H32" s="265">
        <v>2032.08</v>
      </c>
      <c r="I32" s="84">
        <f t="shared" si="2"/>
        <v>-2032.08</v>
      </c>
      <c r="J32" s="85">
        <f t="shared" si="3"/>
        <v>0</v>
      </c>
    </row>
    <row r="33" spans="1:14" x14ac:dyDescent="0.25">
      <c r="A33" s="492"/>
      <c r="B33" s="433"/>
      <c r="C33" s="181" t="s">
        <v>242</v>
      </c>
      <c r="D33" s="460" t="s">
        <v>83</v>
      </c>
      <c r="E33" s="464"/>
      <c r="F33" s="1"/>
      <c r="H33" s="265">
        <v>3849.83</v>
      </c>
      <c r="I33" s="84">
        <f t="shared" si="2"/>
        <v>-3849.83</v>
      </c>
      <c r="J33" s="85">
        <f t="shared" si="3"/>
        <v>0</v>
      </c>
    </row>
    <row r="34" spans="1:14" ht="17.45" customHeight="1" x14ac:dyDescent="0.25">
      <c r="A34" s="492"/>
      <c r="B34" s="433"/>
      <c r="C34" s="181" t="s">
        <v>243</v>
      </c>
      <c r="D34" s="460" t="s">
        <v>83</v>
      </c>
      <c r="E34" s="464"/>
      <c r="F34" s="1"/>
      <c r="H34" s="265">
        <v>3578.79</v>
      </c>
      <c r="I34" s="84">
        <f t="shared" si="2"/>
        <v>-3578.79</v>
      </c>
      <c r="J34" s="85">
        <f t="shared" si="3"/>
        <v>0</v>
      </c>
      <c r="K34" s="86" t="s">
        <v>291</v>
      </c>
      <c r="L34" s="640" t="s">
        <v>620</v>
      </c>
      <c r="M34" s="640"/>
      <c r="N34" s="641"/>
    </row>
    <row r="35" spans="1:14" ht="17.45" customHeight="1" x14ac:dyDescent="0.25">
      <c r="A35" s="492"/>
      <c r="B35" s="433"/>
      <c r="C35" s="181" t="s">
        <v>190</v>
      </c>
      <c r="D35" s="460" t="s">
        <v>83</v>
      </c>
      <c r="E35" s="464"/>
      <c r="F35" s="1"/>
      <c r="H35" s="265">
        <v>3995.98</v>
      </c>
      <c r="I35" s="84">
        <f t="shared" si="2"/>
        <v>-3995.98</v>
      </c>
      <c r="J35" s="85">
        <f t="shared" si="3"/>
        <v>0</v>
      </c>
      <c r="K35" s="86"/>
      <c r="L35" s="640" t="s">
        <v>610</v>
      </c>
      <c r="M35" s="640"/>
      <c r="N35" s="641"/>
    </row>
    <row r="36" spans="1:14" ht="19.149999999999999" customHeight="1" x14ac:dyDescent="0.25">
      <c r="A36" s="492"/>
      <c r="B36" s="433"/>
      <c r="C36" s="181" t="s">
        <v>244</v>
      </c>
      <c r="D36" s="460" t="s">
        <v>83</v>
      </c>
      <c r="E36" s="464"/>
      <c r="F36" s="1"/>
      <c r="H36" s="265">
        <v>3200.52</v>
      </c>
      <c r="I36" s="84">
        <f t="shared" si="2"/>
        <v>-3200.52</v>
      </c>
      <c r="J36" s="85">
        <f t="shared" si="3"/>
        <v>0</v>
      </c>
      <c r="K36" s="86"/>
      <c r="L36" s="640" t="s">
        <v>611</v>
      </c>
      <c r="M36" s="640"/>
      <c r="N36" s="641"/>
    </row>
    <row r="37" spans="1:14" ht="18" customHeight="1" x14ac:dyDescent="0.25">
      <c r="A37" s="492"/>
      <c r="B37" s="433"/>
      <c r="C37" s="181" t="s">
        <v>245</v>
      </c>
      <c r="D37" s="460" t="s">
        <v>83</v>
      </c>
      <c r="E37" s="464"/>
      <c r="F37" s="1"/>
      <c r="H37" s="265">
        <v>4143.63</v>
      </c>
      <c r="I37" s="84">
        <f t="shared" si="2"/>
        <v>-4143.63</v>
      </c>
      <c r="J37" s="85">
        <f t="shared" si="3"/>
        <v>0</v>
      </c>
    </row>
    <row r="38" spans="1:14" ht="18" customHeight="1" x14ac:dyDescent="0.25">
      <c r="A38" s="492"/>
      <c r="B38" s="433"/>
      <c r="C38" s="180" t="s">
        <v>308</v>
      </c>
      <c r="D38" s="178" t="s">
        <v>83</v>
      </c>
      <c r="E38" s="397"/>
      <c r="F38" s="1"/>
      <c r="H38" s="265">
        <v>1225.4100000000001</v>
      </c>
      <c r="I38" s="84">
        <f>F38-H38</f>
        <v>-1225.4100000000001</v>
      </c>
      <c r="J38" s="85">
        <f>IFERROR(F38/H38*100,"-")</f>
        <v>0</v>
      </c>
    </row>
    <row r="39" spans="1:14" ht="37.5" customHeight="1" x14ac:dyDescent="0.25">
      <c r="A39" s="456"/>
      <c r="B39" s="457"/>
      <c r="C39" s="182" t="s">
        <v>645</v>
      </c>
      <c r="D39" s="178" t="s">
        <v>83</v>
      </c>
      <c r="E39" s="397"/>
      <c r="F39" s="1"/>
      <c r="H39" s="265">
        <v>1914.64</v>
      </c>
      <c r="I39" s="84">
        <f>F39-H39</f>
        <v>-1914.64</v>
      </c>
      <c r="J39" s="85">
        <f>IFERROR(F39/H39*100,"-")</f>
        <v>0</v>
      </c>
    </row>
    <row r="40" spans="1:14" ht="34.9" customHeight="1" x14ac:dyDescent="0.25">
      <c r="A40" s="130"/>
      <c r="B40" s="138"/>
      <c r="C40" s="139" t="s">
        <v>195</v>
      </c>
      <c r="D40" s="140"/>
      <c r="E40" s="140"/>
      <c r="F40" s="406"/>
      <c r="H40" s="84"/>
      <c r="I40" s="84"/>
      <c r="J40" s="85"/>
    </row>
    <row r="41" spans="1:14" ht="36" customHeight="1" x14ac:dyDescent="0.25">
      <c r="A41" s="141"/>
      <c r="B41" s="141"/>
      <c r="C41" s="315" t="s">
        <v>193</v>
      </c>
      <c r="D41" s="183"/>
      <c r="E41" s="183"/>
      <c r="F41" s="119"/>
      <c r="H41" s="265">
        <v>2774.99</v>
      </c>
      <c r="I41" s="84">
        <f>F41-H41</f>
        <v>-2774.99</v>
      </c>
      <c r="J41" s="85">
        <f>IFERROR(F41/H41*100,"-")</f>
        <v>0</v>
      </c>
    </row>
    <row r="42" spans="1:14" x14ac:dyDescent="0.25">
      <c r="A42" s="141"/>
      <c r="B42" s="141"/>
      <c r="C42" s="315" t="s">
        <v>296</v>
      </c>
      <c r="D42" s="183"/>
      <c r="E42" s="183"/>
      <c r="F42" s="119"/>
      <c r="H42" s="265">
        <v>120</v>
      </c>
      <c r="I42" s="84">
        <f>F42-H42</f>
        <v>-120</v>
      </c>
      <c r="J42" s="85">
        <f>IFERROR(F42/H42*100,"-")</f>
        <v>0</v>
      </c>
    </row>
    <row r="43" spans="1:14" x14ac:dyDescent="0.25">
      <c r="A43" s="141"/>
      <c r="B43" s="141"/>
      <c r="C43" s="315" t="s">
        <v>297</v>
      </c>
      <c r="D43" s="183"/>
      <c r="E43" s="183"/>
      <c r="F43" s="119"/>
      <c r="H43" s="265">
        <v>100</v>
      </c>
      <c r="I43" s="84">
        <f>F43-H43</f>
        <v>-100</v>
      </c>
      <c r="J43" s="85">
        <f>IFERROR(F43/H43*100,"-")</f>
        <v>0</v>
      </c>
    </row>
    <row r="44" spans="1:14" ht="39" customHeight="1" x14ac:dyDescent="0.25">
      <c r="A44" s="141"/>
      <c r="B44" s="141"/>
      <c r="C44" s="315" t="s">
        <v>246</v>
      </c>
      <c r="D44" s="183"/>
      <c r="E44" s="183"/>
      <c r="F44" s="119"/>
      <c r="H44" s="265">
        <v>5</v>
      </c>
      <c r="I44" s="84">
        <f>F44-H44</f>
        <v>-5</v>
      </c>
      <c r="J44" s="85">
        <f>IFERROR(F44/H44*100,"-")</f>
        <v>0</v>
      </c>
    </row>
    <row r="45" spans="1:14" x14ac:dyDescent="0.25">
      <c r="A45" s="141"/>
      <c r="B45" s="141"/>
      <c r="C45" s="316" t="s">
        <v>292</v>
      </c>
      <c r="D45" s="184" t="s">
        <v>191</v>
      </c>
      <c r="E45" s="184"/>
      <c r="F45" s="119"/>
      <c r="H45" s="265">
        <v>28</v>
      </c>
      <c r="I45" s="84">
        <f>F45-H45</f>
        <v>-28</v>
      </c>
      <c r="J45" s="85">
        <f>IFERROR(F45/H45*100,"-")</f>
        <v>0</v>
      </c>
    </row>
    <row r="46" spans="1:14" ht="17.45" customHeight="1" x14ac:dyDescent="0.25">
      <c r="A46" s="141"/>
      <c r="B46" s="141"/>
      <c r="C46" s="194" t="s">
        <v>272</v>
      </c>
      <c r="D46" s="148"/>
      <c r="E46" s="148"/>
      <c r="F46" s="119"/>
      <c r="H46" s="265">
        <v>2</v>
      </c>
      <c r="I46" s="84">
        <f t="shared" ref="I46:I64" si="4">F46-H46</f>
        <v>-2</v>
      </c>
      <c r="J46" s="85">
        <f t="shared" ref="J46:J64" si="5">IFERROR(F46/H46*100,"-")</f>
        <v>0</v>
      </c>
    </row>
    <row r="47" spans="1:14" ht="17.45" customHeight="1" x14ac:dyDescent="0.25">
      <c r="A47" s="141"/>
      <c r="B47" s="141"/>
      <c r="C47" s="367" t="s">
        <v>273</v>
      </c>
      <c r="D47" s="185"/>
      <c r="E47" s="185"/>
      <c r="F47" s="119"/>
      <c r="H47" s="265">
        <v>1</v>
      </c>
      <c r="I47" s="84">
        <f t="shared" si="4"/>
        <v>-1</v>
      </c>
      <c r="J47" s="85">
        <f t="shared" si="5"/>
        <v>0</v>
      </c>
    </row>
    <row r="48" spans="1:14" ht="17.45" customHeight="1" x14ac:dyDescent="0.25">
      <c r="A48" s="141"/>
      <c r="B48" s="141"/>
      <c r="C48" s="367" t="s">
        <v>274</v>
      </c>
      <c r="D48" s="185"/>
      <c r="E48" s="185"/>
      <c r="F48" s="119"/>
      <c r="H48" s="265">
        <v>16</v>
      </c>
      <c r="I48" s="84">
        <f t="shared" si="4"/>
        <v>-16</v>
      </c>
      <c r="J48" s="85">
        <f t="shared" si="5"/>
        <v>0</v>
      </c>
    </row>
    <row r="49" spans="1:10" ht="17.45" customHeight="1" x14ac:dyDescent="0.25">
      <c r="A49" s="141"/>
      <c r="B49" s="141"/>
      <c r="C49" s="367" t="s">
        <v>275</v>
      </c>
      <c r="D49" s="185"/>
      <c r="E49" s="185"/>
      <c r="F49" s="119"/>
      <c r="H49" s="265">
        <v>4.0999999999999996</v>
      </c>
      <c r="I49" s="84">
        <f t="shared" si="4"/>
        <v>-4.0999999999999996</v>
      </c>
      <c r="J49" s="85">
        <f t="shared" si="5"/>
        <v>0</v>
      </c>
    </row>
    <row r="50" spans="1:10" ht="17.45" customHeight="1" x14ac:dyDescent="0.25">
      <c r="A50" s="141"/>
      <c r="B50" s="141"/>
      <c r="C50" s="367" t="s">
        <v>276</v>
      </c>
      <c r="D50" s="185" t="s">
        <v>191</v>
      </c>
      <c r="E50" s="185"/>
      <c r="F50" s="119"/>
      <c r="H50" s="265">
        <v>70</v>
      </c>
      <c r="I50" s="84">
        <f t="shared" si="4"/>
        <v>-70</v>
      </c>
      <c r="J50" s="85">
        <f t="shared" si="5"/>
        <v>0</v>
      </c>
    </row>
    <row r="51" spans="1:10" ht="17.45" customHeight="1" x14ac:dyDescent="0.25">
      <c r="A51" s="141"/>
      <c r="B51" s="141"/>
      <c r="C51" s="367" t="s">
        <v>277</v>
      </c>
      <c r="D51" s="185" t="s">
        <v>191</v>
      </c>
      <c r="E51" s="185"/>
      <c r="F51" s="119"/>
      <c r="H51" s="265">
        <v>470</v>
      </c>
      <c r="I51" s="84">
        <f t="shared" si="4"/>
        <v>-470</v>
      </c>
      <c r="J51" s="85">
        <f t="shared" si="5"/>
        <v>0</v>
      </c>
    </row>
    <row r="52" spans="1:10" ht="17.45" customHeight="1" x14ac:dyDescent="0.25">
      <c r="A52" s="141"/>
      <c r="B52" s="141"/>
      <c r="C52" s="367" t="s">
        <v>278</v>
      </c>
      <c r="D52" s="185" t="s">
        <v>191</v>
      </c>
      <c r="E52" s="185"/>
      <c r="F52" s="119"/>
      <c r="H52" s="265">
        <v>120</v>
      </c>
      <c r="I52" s="84">
        <f t="shared" si="4"/>
        <v>-120</v>
      </c>
      <c r="J52" s="85">
        <f t="shared" si="5"/>
        <v>0</v>
      </c>
    </row>
    <row r="53" spans="1:10" ht="17.45" customHeight="1" x14ac:dyDescent="0.25">
      <c r="A53" s="141"/>
      <c r="B53" s="141"/>
      <c r="C53" s="367" t="s">
        <v>279</v>
      </c>
      <c r="D53" s="185" t="s">
        <v>191</v>
      </c>
      <c r="E53" s="185"/>
      <c r="F53" s="119"/>
      <c r="H53" s="265">
        <v>530</v>
      </c>
      <c r="I53" s="84">
        <f t="shared" si="4"/>
        <v>-530</v>
      </c>
      <c r="J53" s="85">
        <f t="shared" si="5"/>
        <v>0</v>
      </c>
    </row>
    <row r="54" spans="1:10" ht="17.45" customHeight="1" x14ac:dyDescent="0.25">
      <c r="A54" s="141"/>
      <c r="B54" s="141"/>
      <c r="C54" s="367" t="s">
        <v>280</v>
      </c>
      <c r="D54" s="185" t="s">
        <v>191</v>
      </c>
      <c r="E54" s="185"/>
      <c r="F54" s="119"/>
      <c r="H54" s="265">
        <v>590</v>
      </c>
      <c r="I54" s="84">
        <f t="shared" si="4"/>
        <v>-590</v>
      </c>
      <c r="J54" s="85">
        <f t="shared" si="5"/>
        <v>0</v>
      </c>
    </row>
    <row r="55" spans="1:10" ht="17.45" customHeight="1" x14ac:dyDescent="0.25">
      <c r="A55" s="141"/>
      <c r="B55" s="141"/>
      <c r="C55" s="367" t="s">
        <v>281</v>
      </c>
      <c r="D55" s="185" t="s">
        <v>191</v>
      </c>
      <c r="E55" s="185"/>
      <c r="F55" s="119"/>
      <c r="H55" s="265">
        <v>126</v>
      </c>
      <c r="I55" s="84">
        <f t="shared" si="4"/>
        <v>-126</v>
      </c>
      <c r="J55" s="85">
        <f t="shared" si="5"/>
        <v>0</v>
      </c>
    </row>
    <row r="56" spans="1:10" ht="17.45" customHeight="1" x14ac:dyDescent="0.25">
      <c r="A56" s="141"/>
      <c r="B56" s="141"/>
      <c r="C56" s="367" t="s">
        <v>282</v>
      </c>
      <c r="D56" s="185" t="s">
        <v>191</v>
      </c>
      <c r="E56" s="185"/>
      <c r="F56" s="119"/>
      <c r="H56" s="265">
        <v>28</v>
      </c>
      <c r="I56" s="84">
        <f t="shared" si="4"/>
        <v>-28</v>
      </c>
      <c r="J56" s="85">
        <f t="shared" si="5"/>
        <v>0</v>
      </c>
    </row>
    <row r="57" spans="1:10" ht="17.45" customHeight="1" x14ac:dyDescent="0.25">
      <c r="A57" s="141"/>
      <c r="B57" s="141"/>
      <c r="C57" s="367" t="s">
        <v>283</v>
      </c>
      <c r="D57" s="185" t="s">
        <v>191</v>
      </c>
      <c r="E57" s="185"/>
      <c r="F57" s="119"/>
      <c r="H57" s="265">
        <v>60</v>
      </c>
      <c r="I57" s="84">
        <f t="shared" si="4"/>
        <v>-60</v>
      </c>
      <c r="J57" s="85">
        <f t="shared" si="5"/>
        <v>0</v>
      </c>
    </row>
    <row r="58" spans="1:10" ht="17.45" customHeight="1" x14ac:dyDescent="0.25">
      <c r="A58" s="141"/>
      <c r="B58" s="141"/>
      <c r="C58" s="367" t="s">
        <v>284</v>
      </c>
      <c r="D58" s="185" t="s">
        <v>191</v>
      </c>
      <c r="E58" s="185"/>
      <c r="F58" s="119"/>
      <c r="H58" s="265">
        <v>60</v>
      </c>
      <c r="I58" s="84">
        <f t="shared" si="4"/>
        <v>-60</v>
      </c>
      <c r="J58" s="85">
        <f t="shared" si="5"/>
        <v>0</v>
      </c>
    </row>
    <row r="59" spans="1:10" ht="17.45" customHeight="1" x14ac:dyDescent="0.25">
      <c r="A59" s="141"/>
      <c r="B59" s="141"/>
      <c r="C59" s="367" t="s">
        <v>285</v>
      </c>
      <c r="D59" s="185" t="s">
        <v>191</v>
      </c>
      <c r="E59" s="185"/>
      <c r="F59" s="119"/>
      <c r="H59" s="265">
        <v>20</v>
      </c>
      <c r="I59" s="84">
        <f t="shared" si="4"/>
        <v>-20</v>
      </c>
      <c r="J59" s="85">
        <f t="shared" si="5"/>
        <v>0</v>
      </c>
    </row>
    <row r="60" spans="1:10" ht="17.45" customHeight="1" x14ac:dyDescent="0.25">
      <c r="A60" s="141"/>
      <c r="B60" s="141"/>
      <c r="C60" s="367" t="s">
        <v>286</v>
      </c>
      <c r="D60" s="185" t="s">
        <v>191</v>
      </c>
      <c r="E60" s="185"/>
      <c r="F60" s="119"/>
      <c r="H60" s="265">
        <v>40</v>
      </c>
      <c r="I60" s="84">
        <f t="shared" si="4"/>
        <v>-40</v>
      </c>
      <c r="J60" s="85">
        <f t="shared" si="5"/>
        <v>0</v>
      </c>
    </row>
    <row r="61" spans="1:10" ht="17.45" customHeight="1" x14ac:dyDescent="0.25">
      <c r="A61" s="141"/>
      <c r="B61" s="141"/>
      <c r="C61" s="367" t="s">
        <v>287</v>
      </c>
      <c r="D61" s="185" t="s">
        <v>191</v>
      </c>
      <c r="E61" s="185"/>
      <c r="F61" s="119"/>
      <c r="H61" s="265">
        <v>40</v>
      </c>
      <c r="I61" s="84">
        <f t="shared" si="4"/>
        <v>-40</v>
      </c>
      <c r="J61" s="85">
        <f t="shared" si="5"/>
        <v>0</v>
      </c>
    </row>
    <row r="62" spans="1:10" ht="17.45" customHeight="1" x14ac:dyDescent="0.25">
      <c r="A62" s="141"/>
      <c r="B62" s="141"/>
      <c r="C62" s="367" t="s">
        <v>288</v>
      </c>
      <c r="D62" s="185" t="s">
        <v>191</v>
      </c>
      <c r="E62" s="185"/>
      <c r="F62" s="119"/>
      <c r="H62" s="265">
        <v>90</v>
      </c>
      <c r="I62" s="84">
        <f t="shared" si="4"/>
        <v>-90</v>
      </c>
      <c r="J62" s="85">
        <f t="shared" si="5"/>
        <v>0</v>
      </c>
    </row>
    <row r="63" spans="1:10" ht="17.45" customHeight="1" x14ac:dyDescent="0.25">
      <c r="A63" s="141"/>
      <c r="B63" s="141"/>
      <c r="C63" s="367" t="s">
        <v>289</v>
      </c>
      <c r="D63" s="185" t="s">
        <v>191</v>
      </c>
      <c r="E63" s="185"/>
      <c r="F63" s="119"/>
      <c r="H63" s="265">
        <v>470</v>
      </c>
      <c r="I63" s="84">
        <f t="shared" si="4"/>
        <v>-470</v>
      </c>
      <c r="J63" s="85">
        <f t="shared" si="5"/>
        <v>0</v>
      </c>
    </row>
    <row r="64" spans="1:10" ht="17.45" customHeight="1" x14ac:dyDescent="0.25">
      <c r="A64" s="141"/>
      <c r="B64" s="141"/>
      <c r="C64" s="367" t="s">
        <v>290</v>
      </c>
      <c r="D64" s="185"/>
      <c r="E64" s="185"/>
      <c r="F64" s="119"/>
      <c r="H64" s="265">
        <v>5</v>
      </c>
      <c r="I64" s="84">
        <f t="shared" si="4"/>
        <v>-5</v>
      </c>
      <c r="J64" s="85">
        <f t="shared" si="5"/>
        <v>0</v>
      </c>
    </row>
    <row r="65" spans="1:4" ht="17.45" customHeight="1" x14ac:dyDescent="0.25"/>
    <row r="66" spans="1:4" ht="17.45" customHeight="1" x14ac:dyDescent="0.25"/>
    <row r="67" spans="1:4" ht="17.45" customHeight="1" x14ac:dyDescent="0.25">
      <c r="A67" s="186"/>
      <c r="B67" s="187" t="s">
        <v>637</v>
      </c>
      <c r="C67" s="187" t="s">
        <v>638</v>
      </c>
    </row>
    <row r="68" spans="1:4" ht="17.45" customHeight="1" x14ac:dyDescent="0.25">
      <c r="C68" s="187" t="s">
        <v>610</v>
      </c>
    </row>
    <row r="69" spans="1:4" x14ac:dyDescent="0.25">
      <c r="B69" s="87"/>
      <c r="C69" s="187" t="s">
        <v>611</v>
      </c>
    </row>
    <row r="71" spans="1:4" x14ac:dyDescent="0.25">
      <c r="C71" s="187" t="s">
        <v>639</v>
      </c>
    </row>
    <row r="73" spans="1:4" x14ac:dyDescent="0.25">
      <c r="D73" s="136" t="s">
        <v>295</v>
      </c>
    </row>
    <row r="76" spans="1:4" ht="17.45" customHeight="1" x14ac:dyDescent="0.25"/>
  </sheetData>
  <customSheetViews>
    <customSheetView guid="{839003FA-3055-4E28-826D-0A2EF77DACBD}" scale="70" showPageBreaks="1" printArea="1" view="pageBreakPreview" topLeftCell="A34">
      <selection activeCell="C63" sqref="C63"/>
      <pageMargins left="0.74803149606299213" right="0.74803149606299213" top="0.98425196850393704" bottom="0.98425196850393704" header="0" footer="0"/>
      <printOptions horizontalCentered="1"/>
      <pageSetup paperSize="9" scale="43" fitToHeight="2" orientation="portrait" r:id="rId1"/>
      <headerFooter alignWithMargins="0"/>
    </customSheetView>
  </customSheetViews>
  <mergeCells count="2">
    <mergeCell ref="A1:F1"/>
    <mergeCell ref="A5:B5"/>
  </mergeCells>
  <phoneticPr fontId="2" type="noConversion"/>
  <dataValidations count="1">
    <dataValidation type="list" allowBlank="1" showInputMessage="1" showErrorMessage="1" sqref="E7:E13 E15:E27">
      <formula1>cenik</formula1>
    </dataValidation>
  </dataValidations>
  <printOptions horizontalCentered="1"/>
  <pageMargins left="0.74803149606299213" right="0.74803149606299213" top="0.98425196850393704" bottom="0.98425196850393704" header="0" footer="0"/>
  <pageSetup paperSize="9" scale="41" fitToHeight="2" orientation="portrait" r:id="rId2"/>
  <headerFooter alignWithMargins="0"/>
  <rowBreaks count="1" manualBreakCount="1">
    <brk id="39" max="4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73"/>
  <sheetViews>
    <sheetView view="pageBreakPreview" zoomScale="70" zoomScaleNormal="66" zoomScaleSheetLayoutView="70" workbookViewId="0">
      <selection sqref="A1:F1"/>
    </sheetView>
  </sheetViews>
  <sheetFormatPr defaultColWidth="9.140625" defaultRowHeight="18" x14ac:dyDescent="0.25"/>
  <cols>
    <col min="1" max="1" width="9.140625" style="86"/>
    <col min="2" max="2" width="9.140625" style="135"/>
    <col min="3" max="3" width="79.28515625" style="135" customWidth="1"/>
    <col min="4" max="5" width="25.7109375" style="136" customWidth="1"/>
    <col min="6" max="6" width="25.7109375" style="137" customWidth="1"/>
    <col min="7" max="7" width="2.42578125" style="87" customWidth="1"/>
    <col min="8" max="10" width="18.85546875" style="87" customWidth="1"/>
    <col min="11" max="11" width="13" style="574" customWidth="1"/>
    <col min="12" max="13" width="9.140625" style="87" customWidth="1"/>
    <col min="14" max="14" width="0" style="87" hidden="1" customWidth="1"/>
    <col min="15" max="16384" width="9.140625" style="87"/>
  </cols>
  <sheetData>
    <row r="1" spans="1:11" s="88" customFormat="1" ht="69.75" customHeight="1" x14ac:dyDescent="0.35">
      <c r="A1" s="664" t="s">
        <v>675</v>
      </c>
      <c r="B1" s="664"/>
      <c r="C1" s="664"/>
      <c r="D1" s="664"/>
      <c r="E1" s="664"/>
      <c r="F1" s="664"/>
      <c r="K1" s="570"/>
    </row>
    <row r="2" spans="1:11" s="88" customFormat="1" ht="20.100000000000001" customHeight="1" x14ac:dyDescent="0.35">
      <c r="A2" s="599"/>
      <c r="B2" s="445"/>
      <c r="C2" s="445"/>
      <c r="D2" s="445"/>
      <c r="E2" s="445"/>
      <c r="F2" s="445"/>
      <c r="K2" s="570"/>
    </row>
    <row r="3" spans="1:11" s="88" customFormat="1" ht="20.100000000000001" customHeight="1" x14ac:dyDescent="0.35">
      <c r="A3" s="127" t="s">
        <v>650</v>
      </c>
      <c r="B3" s="445"/>
      <c r="C3" s="445"/>
      <c r="D3" s="445"/>
      <c r="E3" s="445"/>
      <c r="F3" s="445"/>
      <c r="K3" s="570"/>
    </row>
    <row r="4" spans="1:11" s="88" customFormat="1" ht="20.100000000000001" customHeight="1" x14ac:dyDescent="0.35">
      <c r="A4" s="599"/>
      <c r="B4" s="445"/>
      <c r="C4" s="445"/>
      <c r="D4" s="445"/>
      <c r="E4" s="445"/>
      <c r="F4" s="128"/>
      <c r="K4" s="570"/>
    </row>
    <row r="5" spans="1:11" ht="72.599999999999994" customHeight="1" x14ac:dyDescent="0.25">
      <c r="A5" s="662" t="s">
        <v>153</v>
      </c>
      <c r="B5" s="663"/>
      <c r="C5" s="446" t="s">
        <v>154</v>
      </c>
      <c r="D5" s="396" t="s">
        <v>672</v>
      </c>
      <c r="E5" s="396" t="s">
        <v>666</v>
      </c>
      <c r="F5" s="443" t="s">
        <v>667</v>
      </c>
      <c r="H5" s="426"/>
      <c r="I5" s="426"/>
      <c r="J5" s="426"/>
      <c r="K5" s="426"/>
    </row>
    <row r="6" spans="1:11" ht="37.9" customHeight="1" x14ac:dyDescent="0.25">
      <c r="A6" s="427" t="s">
        <v>22</v>
      </c>
      <c r="B6" s="428"/>
      <c r="C6" s="129" t="s">
        <v>29</v>
      </c>
      <c r="D6" s="129"/>
      <c r="E6" s="439"/>
      <c r="F6" s="633"/>
      <c r="H6" s="426"/>
      <c r="I6" s="426"/>
      <c r="J6" s="426"/>
      <c r="K6" s="426"/>
    </row>
    <row r="7" spans="1:11" s="645" customFormat="1" ht="19.899999999999999" customHeight="1" x14ac:dyDescent="0.25">
      <c r="A7" s="196"/>
      <c r="B7" s="179" t="s">
        <v>27</v>
      </c>
      <c r="C7" s="179" t="s">
        <v>488</v>
      </c>
      <c r="D7" s="174">
        <v>4</v>
      </c>
      <c r="E7" s="642"/>
      <c r="F7" s="644">
        <f>D7*E7</f>
        <v>0</v>
      </c>
      <c r="H7" s="646"/>
      <c r="I7" s="124"/>
      <c r="J7" s="125"/>
      <c r="K7" s="647"/>
    </row>
    <row r="8" spans="1:11" ht="36.75" customHeight="1" x14ac:dyDescent="0.25">
      <c r="A8" s="130"/>
      <c r="B8" s="131"/>
      <c r="C8" s="132" t="s">
        <v>31</v>
      </c>
      <c r="D8" s="133"/>
      <c r="E8" s="392"/>
      <c r="F8" s="404"/>
      <c r="H8" s="124"/>
      <c r="I8" s="124"/>
      <c r="J8" s="125"/>
      <c r="K8" s="647"/>
    </row>
    <row r="9" spans="1:11" s="645" customFormat="1" ht="19.149999999999999" customHeight="1" x14ac:dyDescent="0.25">
      <c r="A9" s="175"/>
      <c r="B9" s="176"/>
      <c r="C9" s="449" t="s">
        <v>488</v>
      </c>
      <c r="D9" s="177">
        <v>1</v>
      </c>
      <c r="E9" s="643"/>
      <c r="F9" s="644">
        <f>D9*E9</f>
        <v>0</v>
      </c>
      <c r="H9" s="646"/>
      <c r="I9" s="124"/>
      <c r="J9" s="125"/>
      <c r="K9" s="647"/>
    </row>
    <row r="10" spans="1:11" ht="34.5" customHeight="1" x14ac:dyDescent="0.25">
      <c r="A10" s="130"/>
      <c r="B10" s="131"/>
      <c r="C10" s="132" t="s">
        <v>32</v>
      </c>
      <c r="D10" s="133"/>
      <c r="E10" s="392"/>
      <c r="F10" s="405"/>
      <c r="H10" s="107"/>
      <c r="I10" s="107"/>
      <c r="J10" s="257"/>
      <c r="K10" s="647"/>
    </row>
    <row r="11" spans="1:11" x14ac:dyDescent="0.25">
      <c r="H11" s="84"/>
      <c r="I11" s="84"/>
      <c r="J11" s="85"/>
      <c r="K11" s="647"/>
    </row>
    <row r="12" spans="1:11" ht="36" x14ac:dyDescent="0.25">
      <c r="A12" s="130"/>
      <c r="B12" s="138"/>
      <c r="C12" s="139" t="s">
        <v>195</v>
      </c>
      <c r="D12" s="140"/>
      <c r="E12" s="140"/>
      <c r="F12" s="567"/>
      <c r="H12" s="84"/>
      <c r="I12" s="84"/>
      <c r="J12" s="85"/>
      <c r="K12" s="647"/>
    </row>
    <row r="13" spans="1:11" x14ac:dyDescent="0.25">
      <c r="A13" s="453"/>
      <c r="B13" s="453"/>
      <c r="C13" s="170" t="s">
        <v>140</v>
      </c>
      <c r="D13" s="95"/>
      <c r="E13" s="309"/>
      <c r="F13" s="68"/>
      <c r="H13" s="634">
        <v>55</v>
      </c>
      <c r="I13" s="84">
        <f t="shared" ref="I13" si="0">F13-H13</f>
        <v>-55</v>
      </c>
      <c r="J13" s="85">
        <f t="shared" ref="J13" si="1">IFERROR(F13/H13*100,"-")</f>
        <v>0</v>
      </c>
      <c r="K13" s="647"/>
    </row>
    <row r="14" spans="1:11" x14ac:dyDescent="0.25">
      <c r="C14" s="170" t="s">
        <v>595</v>
      </c>
      <c r="D14" s="170"/>
      <c r="E14" s="308"/>
      <c r="F14" s="64"/>
      <c r="H14" s="648">
        <v>6</v>
      </c>
      <c r="I14" s="84">
        <f>F14-H14</f>
        <v>-6</v>
      </c>
      <c r="J14" s="85">
        <f>IFERROR(F14/H14*100,"-")</f>
        <v>0</v>
      </c>
      <c r="K14" s="647"/>
    </row>
    <row r="15" spans="1:11" x14ac:dyDescent="0.25">
      <c r="K15" s="647"/>
    </row>
    <row r="16" spans="1:11" x14ac:dyDescent="0.25">
      <c r="D16" s="136" t="s">
        <v>295</v>
      </c>
      <c r="K16" s="647"/>
    </row>
    <row r="17" spans="1:11" s="86" customFormat="1" ht="54" customHeight="1" x14ac:dyDescent="0.25">
      <c r="A17" s="190"/>
      <c r="B17" s="191"/>
      <c r="C17" s="191"/>
      <c r="D17" s="191"/>
      <c r="E17" s="191"/>
      <c r="F17" s="191"/>
      <c r="K17" s="647"/>
    </row>
    <row r="18" spans="1:11" x14ac:dyDescent="0.25">
      <c r="K18" s="647"/>
    </row>
    <row r="19" spans="1:11" x14ac:dyDescent="0.25">
      <c r="K19" s="647"/>
    </row>
    <row r="20" spans="1:11" x14ac:dyDescent="0.25">
      <c r="K20" s="647"/>
    </row>
    <row r="21" spans="1:11" x14ac:dyDescent="0.25">
      <c r="K21" s="647"/>
    </row>
    <row r="22" spans="1:11" x14ac:dyDescent="0.25">
      <c r="K22" s="647"/>
    </row>
    <row r="23" spans="1:11" x14ac:dyDescent="0.25">
      <c r="K23" s="647"/>
    </row>
    <row r="24" spans="1:11" x14ac:dyDescent="0.25">
      <c r="K24" s="647"/>
    </row>
    <row r="25" spans="1:11" x14ac:dyDescent="0.25">
      <c r="K25" s="647"/>
    </row>
    <row r="26" spans="1:11" x14ac:dyDescent="0.25">
      <c r="K26" s="647"/>
    </row>
    <row r="27" spans="1:11" x14ac:dyDescent="0.25">
      <c r="K27" s="647"/>
    </row>
    <row r="28" spans="1:11" x14ac:dyDescent="0.25">
      <c r="K28" s="647"/>
    </row>
    <row r="29" spans="1:11" x14ac:dyDescent="0.25">
      <c r="K29" s="647"/>
    </row>
    <row r="30" spans="1:11" x14ac:dyDescent="0.25">
      <c r="K30" s="647"/>
    </row>
    <row r="31" spans="1:11" x14ac:dyDescent="0.25">
      <c r="K31" s="647"/>
    </row>
    <row r="32" spans="1:11" x14ac:dyDescent="0.25">
      <c r="K32" s="647"/>
    </row>
    <row r="33" spans="11:11" x14ac:dyDescent="0.25">
      <c r="K33" s="647"/>
    </row>
    <row r="34" spans="11:11" x14ac:dyDescent="0.25">
      <c r="K34" s="647"/>
    </row>
    <row r="35" spans="11:11" x14ac:dyDescent="0.25">
      <c r="K35" s="647"/>
    </row>
    <row r="36" spans="11:11" x14ac:dyDescent="0.25">
      <c r="K36" s="647"/>
    </row>
    <row r="37" spans="11:11" x14ac:dyDescent="0.25">
      <c r="K37" s="647"/>
    </row>
    <row r="38" spans="11:11" x14ac:dyDescent="0.25">
      <c r="K38" s="647"/>
    </row>
    <row r="39" spans="11:11" x14ac:dyDescent="0.25">
      <c r="K39" s="647"/>
    </row>
    <row r="40" spans="11:11" x14ac:dyDescent="0.25">
      <c r="K40" s="647"/>
    </row>
    <row r="41" spans="11:11" x14ac:dyDescent="0.25">
      <c r="K41" s="647"/>
    </row>
    <row r="42" spans="11:11" x14ac:dyDescent="0.25">
      <c r="K42" s="647"/>
    </row>
    <row r="43" spans="11:11" x14ac:dyDescent="0.25">
      <c r="K43" s="647"/>
    </row>
    <row r="44" spans="11:11" x14ac:dyDescent="0.25">
      <c r="K44" s="647"/>
    </row>
    <row r="45" spans="11:11" x14ac:dyDescent="0.25">
      <c r="K45" s="647"/>
    </row>
    <row r="46" spans="11:11" x14ac:dyDescent="0.25">
      <c r="K46" s="647"/>
    </row>
    <row r="47" spans="11:11" x14ac:dyDescent="0.25">
      <c r="K47" s="647"/>
    </row>
    <row r="48" spans="11:11" x14ac:dyDescent="0.25">
      <c r="K48" s="647"/>
    </row>
    <row r="49" spans="11:11" x14ac:dyDescent="0.25">
      <c r="K49" s="647"/>
    </row>
    <row r="50" spans="11:11" x14ac:dyDescent="0.25">
      <c r="K50" s="647"/>
    </row>
    <row r="51" spans="11:11" x14ac:dyDescent="0.25">
      <c r="K51" s="647"/>
    </row>
    <row r="52" spans="11:11" x14ac:dyDescent="0.25">
      <c r="K52" s="647"/>
    </row>
    <row r="53" spans="11:11" x14ac:dyDescent="0.25">
      <c r="K53" s="647"/>
    </row>
    <row r="54" spans="11:11" x14ac:dyDescent="0.25">
      <c r="K54" s="647"/>
    </row>
    <row r="55" spans="11:11" x14ac:dyDescent="0.25">
      <c r="K55" s="647"/>
    </row>
    <row r="56" spans="11:11" x14ac:dyDescent="0.25">
      <c r="K56" s="647"/>
    </row>
    <row r="57" spans="11:11" x14ac:dyDescent="0.25">
      <c r="K57" s="647"/>
    </row>
    <row r="58" spans="11:11" x14ac:dyDescent="0.25">
      <c r="K58" s="647"/>
    </row>
    <row r="59" spans="11:11" x14ac:dyDescent="0.25">
      <c r="K59" s="647"/>
    </row>
    <row r="60" spans="11:11" x14ac:dyDescent="0.25">
      <c r="K60" s="647"/>
    </row>
    <row r="61" spans="11:11" x14ac:dyDescent="0.25">
      <c r="K61" s="647"/>
    </row>
    <row r="62" spans="11:11" x14ac:dyDescent="0.25">
      <c r="K62" s="647"/>
    </row>
    <row r="63" spans="11:11" x14ac:dyDescent="0.25">
      <c r="K63" s="647"/>
    </row>
    <row r="64" spans="11:11" x14ac:dyDescent="0.25">
      <c r="K64" s="647"/>
    </row>
    <row r="65" spans="11:11" x14ac:dyDescent="0.25">
      <c r="K65" s="647"/>
    </row>
    <row r="66" spans="11:11" x14ac:dyDescent="0.25">
      <c r="K66" s="647"/>
    </row>
    <row r="67" spans="11:11" x14ac:dyDescent="0.25">
      <c r="K67" s="647"/>
    </row>
    <row r="68" spans="11:11" x14ac:dyDescent="0.25">
      <c r="K68" s="647"/>
    </row>
    <row r="69" spans="11:11" x14ac:dyDescent="0.25">
      <c r="K69" s="647"/>
    </row>
    <row r="70" spans="11:11" x14ac:dyDescent="0.25">
      <c r="K70" s="647"/>
    </row>
    <row r="71" spans="11:11" x14ac:dyDescent="0.25">
      <c r="K71" s="647"/>
    </row>
    <row r="72" spans="11:11" x14ac:dyDescent="0.25">
      <c r="K72" s="647"/>
    </row>
    <row r="73" spans="11:11" x14ac:dyDescent="0.25">
      <c r="K73" s="647"/>
    </row>
  </sheetData>
  <customSheetViews>
    <customSheetView guid="{839003FA-3055-4E28-826D-0A2EF77DACBD}" scale="70" showPageBreaks="1" fitToPage="1" printArea="1" view="pageBreakPreview">
      <selection activeCell="C15" sqref="C15"/>
      <pageMargins left="0.75" right="0.75" top="0.98425196850393704" bottom="0.98425196850393704" header="0" footer="0"/>
      <printOptions horizontalCentered="1"/>
      <pageSetup paperSize="9" scale="59" orientation="portrait" r:id="rId1"/>
      <headerFooter alignWithMargins="0"/>
    </customSheetView>
  </customSheetViews>
  <mergeCells count="2">
    <mergeCell ref="A1:F1"/>
    <mergeCell ref="A5:B5"/>
  </mergeCells>
  <phoneticPr fontId="2" type="noConversion"/>
  <dataValidations count="1">
    <dataValidation type="list" allowBlank="1" showInputMessage="1" showErrorMessage="1" sqref="E7 E9">
      <formula1>cenik</formula1>
    </dataValidation>
  </dataValidations>
  <printOptions horizontalCentered="1"/>
  <pageMargins left="0.75" right="0.75" top="0.98425196850393704" bottom="0.98425196850393704" header="0" footer="0"/>
  <pageSetup paperSize="9" scale="50" orientation="portrait" r:id="rId2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29"/>
  <sheetViews>
    <sheetView view="pageBreakPreview" zoomScale="70" zoomScaleNormal="66" zoomScaleSheetLayoutView="70" workbookViewId="0">
      <selection activeCell="D24" sqref="D24"/>
    </sheetView>
  </sheetViews>
  <sheetFormatPr defaultColWidth="9.140625" defaultRowHeight="18" x14ac:dyDescent="0.25"/>
  <cols>
    <col min="1" max="1" width="9.140625" style="86"/>
    <col min="2" max="2" width="9.140625" style="135"/>
    <col min="3" max="3" width="81.28515625" style="135" customWidth="1"/>
    <col min="4" max="5" width="25.7109375" style="136" customWidth="1"/>
    <col min="6" max="6" width="25.7109375" style="137" customWidth="1"/>
    <col min="7" max="7" width="2.42578125" style="87" customWidth="1"/>
    <col min="8" max="10" width="18.85546875" style="87" customWidth="1"/>
    <col min="11" max="11" width="13" style="574" customWidth="1"/>
    <col min="12" max="13" width="9.140625" style="87" customWidth="1"/>
    <col min="14" max="14" width="0" style="87" hidden="1" customWidth="1"/>
    <col min="15" max="16384" width="9.140625" style="87"/>
  </cols>
  <sheetData>
    <row r="1" spans="1:11" s="88" customFormat="1" ht="69.75" customHeight="1" x14ac:dyDescent="0.35">
      <c r="A1" s="664" t="s">
        <v>675</v>
      </c>
      <c r="B1" s="664"/>
      <c r="C1" s="664"/>
      <c r="D1" s="664"/>
      <c r="E1" s="664"/>
      <c r="F1" s="664"/>
      <c r="K1" s="570"/>
    </row>
    <row r="2" spans="1:11" s="88" customFormat="1" ht="20.100000000000001" customHeight="1" x14ac:dyDescent="0.35">
      <c r="A2" s="599"/>
      <c r="B2" s="445"/>
      <c r="C2" s="445"/>
      <c r="D2" s="445"/>
      <c r="E2" s="445"/>
      <c r="F2" s="445"/>
      <c r="K2" s="570"/>
    </row>
    <row r="3" spans="1:11" s="88" customFormat="1" ht="20.100000000000001" customHeight="1" x14ac:dyDescent="0.35">
      <c r="A3" s="127" t="s">
        <v>650</v>
      </c>
      <c r="B3" s="445"/>
      <c r="C3" s="445"/>
      <c r="D3" s="445"/>
      <c r="E3" s="445"/>
      <c r="F3" s="445"/>
      <c r="K3" s="570"/>
    </row>
    <row r="4" spans="1:11" s="88" customFormat="1" ht="20.100000000000001" customHeight="1" x14ac:dyDescent="0.35">
      <c r="A4" s="599"/>
      <c r="B4" s="445"/>
      <c r="C4" s="445"/>
      <c r="D4" s="445"/>
      <c r="E4" s="445"/>
      <c r="F4" s="128"/>
      <c r="K4" s="570"/>
    </row>
    <row r="5" spans="1:11" ht="74.45" customHeight="1" x14ac:dyDescent="0.25">
      <c r="A5" s="662" t="s">
        <v>153</v>
      </c>
      <c r="B5" s="663"/>
      <c r="C5" s="446" t="s">
        <v>154</v>
      </c>
      <c r="D5" s="396" t="s">
        <v>672</v>
      </c>
      <c r="E5" s="396" t="s">
        <v>666</v>
      </c>
      <c r="F5" s="443" t="s">
        <v>667</v>
      </c>
      <c r="H5" s="524"/>
      <c r="I5" s="426"/>
      <c r="J5" s="426"/>
      <c r="K5" s="426"/>
    </row>
    <row r="6" spans="1:11" ht="37.9" customHeight="1" x14ac:dyDescent="0.25">
      <c r="A6" s="665" t="s">
        <v>23</v>
      </c>
      <c r="B6" s="666"/>
      <c r="C6" s="129" t="s">
        <v>29</v>
      </c>
      <c r="D6" s="429"/>
      <c r="E6" s="429"/>
      <c r="F6" s="649"/>
      <c r="H6" s="524"/>
      <c r="I6" s="426"/>
      <c r="J6" s="426"/>
      <c r="K6" s="426"/>
    </row>
    <row r="7" spans="1:11" x14ac:dyDescent="0.25">
      <c r="A7" s="488"/>
      <c r="B7" s="179" t="s">
        <v>27</v>
      </c>
      <c r="C7" s="431" t="s">
        <v>587</v>
      </c>
      <c r="D7" s="460">
        <v>3</v>
      </c>
      <c r="E7" s="592"/>
      <c r="F7" s="265">
        <f>D7*E7</f>
        <v>0</v>
      </c>
      <c r="H7" s="246"/>
      <c r="I7" s="124"/>
      <c r="J7" s="125"/>
    </row>
    <row r="8" spans="1:11" ht="17.45" customHeight="1" x14ac:dyDescent="0.25">
      <c r="A8" s="488"/>
      <c r="B8" s="196"/>
      <c r="C8" s="431" t="s">
        <v>588</v>
      </c>
      <c r="D8" s="460">
        <v>3</v>
      </c>
      <c r="E8" s="592"/>
      <c r="F8" s="265">
        <f t="shared" ref="F8:F9" si="0">D8*E8</f>
        <v>0</v>
      </c>
      <c r="H8" s="246"/>
      <c r="I8" s="124"/>
      <c r="J8" s="125"/>
    </row>
    <row r="9" spans="1:11" ht="37.5" customHeight="1" x14ac:dyDescent="0.25">
      <c r="A9" s="488"/>
      <c r="B9" s="196"/>
      <c r="C9" s="431" t="s">
        <v>589</v>
      </c>
      <c r="D9" s="460">
        <v>3</v>
      </c>
      <c r="E9" s="592"/>
      <c r="F9" s="265">
        <f t="shared" si="0"/>
        <v>0</v>
      </c>
      <c r="H9" s="246"/>
      <c r="I9" s="124"/>
      <c r="J9" s="125"/>
    </row>
    <row r="10" spans="1:11" ht="36" customHeight="1" x14ac:dyDescent="0.25">
      <c r="A10" s="130"/>
      <c r="B10" s="131"/>
      <c r="C10" s="168" t="s">
        <v>31</v>
      </c>
      <c r="D10" s="133"/>
      <c r="E10" s="401"/>
      <c r="F10" s="404"/>
      <c r="H10" s="124"/>
      <c r="I10" s="124"/>
      <c r="J10" s="125"/>
    </row>
    <row r="11" spans="1:11" ht="17.45" customHeight="1" x14ac:dyDescent="0.25">
      <c r="A11" s="179"/>
      <c r="B11" s="156"/>
      <c r="C11" s="179" t="s">
        <v>489</v>
      </c>
      <c r="D11" s="158">
        <v>5</v>
      </c>
      <c r="E11" s="588"/>
      <c r="F11" s="265">
        <f>D11*E11</f>
        <v>0</v>
      </c>
      <c r="H11" s="246"/>
      <c r="I11" s="124"/>
      <c r="J11" s="125"/>
    </row>
    <row r="12" spans="1:11" ht="17.45" customHeight="1" x14ac:dyDescent="0.25">
      <c r="A12" s="196"/>
      <c r="B12" s="510"/>
      <c r="C12" s="179" t="s">
        <v>491</v>
      </c>
      <c r="D12" s="460">
        <v>2</v>
      </c>
      <c r="E12" s="592"/>
      <c r="F12" s="265">
        <f t="shared" ref="F12:F14" si="1">D12*E12</f>
        <v>0</v>
      </c>
      <c r="H12" s="246"/>
      <c r="I12" s="124"/>
      <c r="J12" s="125"/>
    </row>
    <row r="13" spans="1:11" ht="18.600000000000001" customHeight="1" x14ac:dyDescent="0.25">
      <c r="A13" s="196"/>
      <c r="B13" s="510"/>
      <c r="C13" s="179" t="s">
        <v>490</v>
      </c>
      <c r="D13" s="460">
        <v>2</v>
      </c>
      <c r="E13" s="592"/>
      <c r="F13" s="265">
        <f t="shared" si="1"/>
        <v>0</v>
      </c>
      <c r="H13" s="246"/>
      <c r="I13" s="124"/>
      <c r="J13" s="125"/>
    </row>
    <row r="14" spans="1:11" ht="17.45" customHeight="1" x14ac:dyDescent="0.25">
      <c r="A14" s="196"/>
      <c r="B14" s="510"/>
      <c r="C14" s="179" t="s">
        <v>594</v>
      </c>
      <c r="D14" s="460">
        <v>2</v>
      </c>
      <c r="E14" s="592"/>
      <c r="F14" s="265">
        <f t="shared" si="1"/>
        <v>0</v>
      </c>
      <c r="H14" s="246"/>
      <c r="I14" s="124"/>
      <c r="J14" s="125"/>
    </row>
    <row r="15" spans="1:11" ht="37.5" customHeight="1" x14ac:dyDescent="0.25">
      <c r="A15" s="130"/>
      <c r="B15" s="131"/>
      <c r="C15" s="132" t="s">
        <v>32</v>
      </c>
      <c r="D15" s="133"/>
      <c r="E15" s="392"/>
      <c r="F15" s="404"/>
      <c r="H15" s="107"/>
      <c r="I15" s="107"/>
      <c r="J15" s="257"/>
    </row>
    <row r="16" spans="1:11" ht="17.45" customHeight="1" x14ac:dyDescent="0.25">
      <c r="A16" s="434"/>
      <c r="B16" s="435"/>
      <c r="C16" s="170" t="s">
        <v>45</v>
      </c>
      <c r="D16" s="95"/>
      <c r="E16" s="309"/>
      <c r="F16" s="119"/>
      <c r="H16" s="265">
        <v>1880</v>
      </c>
      <c r="I16" s="84">
        <f t="shared" ref="I16:I20" si="2">F16-H16</f>
        <v>-1880</v>
      </c>
      <c r="J16" s="85">
        <f t="shared" ref="J16:J20" si="3">IFERROR(F16/H16*100,"-")</f>
        <v>0</v>
      </c>
    </row>
    <row r="17" spans="1:11" ht="17.45" customHeight="1" x14ac:dyDescent="0.25">
      <c r="A17" s="520"/>
      <c r="B17" s="490"/>
      <c r="C17" s="171" t="s">
        <v>46</v>
      </c>
      <c r="D17" s="95"/>
      <c r="E17" s="309"/>
      <c r="F17" s="119"/>
      <c r="H17" s="265">
        <v>1500</v>
      </c>
      <c r="I17" s="84">
        <f t="shared" si="2"/>
        <v>-1500</v>
      </c>
      <c r="J17" s="85">
        <f t="shared" si="3"/>
        <v>0</v>
      </c>
    </row>
    <row r="18" spans="1:11" x14ac:dyDescent="0.25">
      <c r="A18" s="520"/>
      <c r="B18" s="490"/>
      <c r="C18" s="171" t="s">
        <v>47</v>
      </c>
      <c r="D18" s="148"/>
      <c r="E18" s="148"/>
      <c r="F18" s="119"/>
      <c r="H18" s="265">
        <v>3920</v>
      </c>
      <c r="I18" s="84">
        <f t="shared" si="2"/>
        <v>-3920</v>
      </c>
      <c r="J18" s="85">
        <f t="shared" si="3"/>
        <v>0</v>
      </c>
    </row>
    <row r="19" spans="1:11" x14ac:dyDescent="0.25">
      <c r="A19" s="520"/>
      <c r="B19" s="490"/>
      <c r="C19" s="171" t="s">
        <v>247</v>
      </c>
      <c r="D19" s="172"/>
      <c r="E19" s="172"/>
      <c r="F19" s="119"/>
      <c r="H19" s="265">
        <v>1300</v>
      </c>
      <c r="I19" s="84">
        <f t="shared" si="2"/>
        <v>-1300</v>
      </c>
      <c r="J19" s="85">
        <f t="shared" si="3"/>
        <v>0</v>
      </c>
    </row>
    <row r="20" spans="1:11" x14ac:dyDescent="0.25">
      <c r="A20" s="436"/>
      <c r="B20" s="437"/>
      <c r="C20" s="170" t="s">
        <v>248</v>
      </c>
      <c r="D20" s="95"/>
      <c r="E20" s="309"/>
      <c r="F20" s="119"/>
      <c r="H20" s="265">
        <v>1300</v>
      </c>
      <c r="I20" s="84">
        <f t="shared" si="2"/>
        <v>-1300</v>
      </c>
      <c r="J20" s="85">
        <f t="shared" si="3"/>
        <v>0</v>
      </c>
    </row>
    <row r="21" spans="1:11" ht="36" x14ac:dyDescent="0.25">
      <c r="A21" s="130"/>
      <c r="B21" s="138"/>
      <c r="C21" s="139" t="s">
        <v>195</v>
      </c>
      <c r="D21" s="140"/>
      <c r="E21" s="140"/>
      <c r="F21" s="567"/>
      <c r="H21" s="84"/>
      <c r="I21" s="84"/>
      <c r="J21" s="85"/>
    </row>
    <row r="22" spans="1:11" x14ac:dyDescent="0.25">
      <c r="A22" s="173"/>
      <c r="B22" s="173"/>
      <c r="C22" s="141" t="s">
        <v>271</v>
      </c>
      <c r="D22" s="142"/>
      <c r="E22" s="393"/>
      <c r="F22" s="115"/>
      <c r="H22" s="89">
        <v>1.5</v>
      </c>
      <c r="I22" s="84">
        <f>F22-H22</f>
        <v>-1.5</v>
      </c>
      <c r="J22" s="85">
        <f>IFERROR(F22/H22*100,"-")</f>
        <v>0</v>
      </c>
    </row>
    <row r="25" spans="1:11" x14ac:dyDescent="0.25">
      <c r="D25" s="136" t="s">
        <v>295</v>
      </c>
    </row>
    <row r="26" spans="1:11" x14ac:dyDescent="0.25">
      <c r="A26" s="447"/>
      <c r="B26" s="447"/>
      <c r="C26" s="447"/>
      <c r="D26" s="447"/>
      <c r="E26" s="447"/>
      <c r="F26" s="447"/>
    </row>
    <row r="27" spans="1:11" ht="39" customHeight="1" x14ac:dyDescent="0.25">
      <c r="A27" s="190"/>
      <c r="B27" s="190"/>
      <c r="C27" s="190"/>
      <c r="D27" s="190"/>
      <c r="E27" s="190"/>
      <c r="F27" s="190"/>
    </row>
    <row r="29" spans="1:11" s="86" customFormat="1" ht="54" customHeight="1" x14ac:dyDescent="0.25">
      <c r="A29" s="190"/>
      <c r="B29" s="191"/>
      <c r="C29" s="191"/>
      <c r="D29" s="191"/>
      <c r="E29" s="191"/>
      <c r="F29" s="191"/>
      <c r="K29" s="574"/>
    </row>
  </sheetData>
  <customSheetViews>
    <customSheetView guid="{839003FA-3055-4E28-826D-0A2EF77DACBD}" scale="70" showPageBreaks="1" fitToPage="1" printArea="1" view="pageBreakPreview" topLeftCell="A19">
      <selection activeCell="C35" sqref="C35"/>
      <pageMargins left="0.75" right="0.75" top="0.98425196850393704" bottom="0.98425196850393704" header="0" footer="0"/>
      <printOptions horizontalCentered="1"/>
      <pageSetup paperSize="9" scale="59" orientation="portrait" r:id="rId1"/>
      <headerFooter alignWithMargins="0"/>
    </customSheetView>
  </customSheetViews>
  <mergeCells count="3">
    <mergeCell ref="A1:F1"/>
    <mergeCell ref="A5:B5"/>
    <mergeCell ref="A6:B6"/>
  </mergeCells>
  <phoneticPr fontId="2" type="noConversion"/>
  <dataValidations count="1">
    <dataValidation type="list" allowBlank="1" showInputMessage="1" showErrorMessage="1" sqref="E7:E9 E11:E14">
      <formula1>cenik</formula1>
    </dataValidation>
  </dataValidations>
  <printOptions horizontalCentered="1"/>
  <pageMargins left="0.75" right="0.75" top="0.98425196850393704" bottom="0.98425196850393704" header="0" footer="0"/>
  <pageSetup paperSize="9" scale="49" orientation="portrait" r:id="rId2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2"/>
  <sheetViews>
    <sheetView view="pageBreakPreview" zoomScale="70" zoomScaleNormal="66" zoomScaleSheetLayoutView="70" workbookViewId="0">
      <selection activeCell="D26" sqref="D26"/>
    </sheetView>
  </sheetViews>
  <sheetFormatPr defaultColWidth="9.140625" defaultRowHeight="18" x14ac:dyDescent="0.25"/>
  <cols>
    <col min="1" max="1" width="9.140625" style="86"/>
    <col min="2" max="2" width="9.140625" style="135"/>
    <col min="3" max="3" width="79.28515625" style="135" customWidth="1"/>
    <col min="4" max="5" width="25.7109375" style="136" customWidth="1"/>
    <col min="6" max="6" width="25.7109375" style="137" customWidth="1"/>
    <col min="7" max="7" width="2.42578125" style="87" customWidth="1"/>
    <col min="8" max="10" width="18.85546875" style="87" customWidth="1"/>
    <col min="11" max="11" width="13" style="574" customWidth="1"/>
    <col min="12" max="13" width="9.140625" style="87" customWidth="1"/>
    <col min="14" max="14" width="0" style="87" hidden="1" customWidth="1"/>
    <col min="15" max="16384" width="9.140625" style="87"/>
  </cols>
  <sheetData>
    <row r="1" spans="1:11" s="88" customFormat="1" ht="69.75" customHeight="1" x14ac:dyDescent="0.35">
      <c r="A1" s="664" t="s">
        <v>675</v>
      </c>
      <c r="B1" s="664"/>
      <c r="C1" s="664"/>
      <c r="D1" s="664"/>
      <c r="E1" s="664"/>
      <c r="F1" s="664"/>
      <c r="K1" s="570"/>
    </row>
    <row r="2" spans="1:11" s="88" customFormat="1" ht="20.100000000000001" customHeight="1" x14ac:dyDescent="0.35">
      <c r="A2" s="599"/>
      <c r="B2" s="445"/>
      <c r="C2" s="445"/>
      <c r="D2" s="445"/>
      <c r="E2" s="445"/>
      <c r="F2" s="445"/>
      <c r="K2" s="570"/>
    </row>
    <row r="3" spans="1:11" s="88" customFormat="1" ht="20.100000000000001" customHeight="1" x14ac:dyDescent="0.35">
      <c r="A3" s="127" t="s">
        <v>650</v>
      </c>
      <c r="B3" s="445"/>
      <c r="C3" s="445"/>
      <c r="D3" s="445"/>
      <c r="E3" s="445"/>
      <c r="F3" s="445"/>
      <c r="K3" s="570"/>
    </row>
    <row r="4" spans="1:11" s="88" customFormat="1" ht="20.100000000000001" customHeight="1" x14ac:dyDescent="0.35">
      <c r="A4" s="599"/>
      <c r="B4" s="445"/>
      <c r="C4" s="445"/>
      <c r="D4" s="445"/>
      <c r="E4" s="445"/>
      <c r="F4" s="128"/>
      <c r="K4" s="570"/>
    </row>
    <row r="5" spans="1:11" ht="72.599999999999994" customHeight="1" x14ac:dyDescent="0.25">
      <c r="A5" s="662" t="s">
        <v>153</v>
      </c>
      <c r="B5" s="663"/>
      <c r="C5" s="446" t="s">
        <v>154</v>
      </c>
      <c r="D5" s="396" t="s">
        <v>672</v>
      </c>
      <c r="E5" s="396" t="s">
        <v>666</v>
      </c>
      <c r="F5" s="443" t="s">
        <v>667</v>
      </c>
      <c r="H5" s="426"/>
      <c r="I5" s="426"/>
      <c r="J5" s="426"/>
      <c r="K5" s="426"/>
    </row>
    <row r="6" spans="1:11" ht="37.9" customHeight="1" x14ac:dyDescent="0.25">
      <c r="A6" s="427" t="s">
        <v>24</v>
      </c>
      <c r="B6" s="428"/>
      <c r="C6" s="129" t="s">
        <v>29</v>
      </c>
      <c r="D6" s="129"/>
      <c r="E6" s="396"/>
      <c r="F6" s="633"/>
      <c r="H6" s="426"/>
      <c r="I6" s="426"/>
      <c r="J6" s="426"/>
      <c r="K6" s="426"/>
    </row>
    <row r="7" spans="1:11" x14ac:dyDescent="0.25">
      <c r="A7" s="155"/>
      <c r="B7" s="460"/>
      <c r="C7" s="156"/>
      <c r="D7" s="460"/>
      <c r="E7" s="464"/>
      <c r="F7" s="84"/>
      <c r="H7" s="124"/>
      <c r="I7" s="124"/>
      <c r="J7" s="125"/>
    </row>
    <row r="8" spans="1:11" ht="36.75" customHeight="1" x14ac:dyDescent="0.25">
      <c r="A8" s="130"/>
      <c r="B8" s="131"/>
      <c r="C8" s="157" t="s">
        <v>31</v>
      </c>
      <c r="D8" s="133"/>
      <c r="E8" s="392"/>
      <c r="F8" s="404"/>
      <c r="H8" s="124"/>
      <c r="I8" s="124"/>
      <c r="J8" s="125"/>
    </row>
    <row r="9" spans="1:11" x14ac:dyDescent="0.25">
      <c r="A9" s="202"/>
      <c r="B9" s="202"/>
      <c r="C9" s="179" t="s">
        <v>492</v>
      </c>
      <c r="D9" s="158">
        <v>6</v>
      </c>
      <c r="E9" s="588"/>
      <c r="F9" s="84">
        <f>D9*E9</f>
        <v>0</v>
      </c>
      <c r="H9" s="124"/>
      <c r="I9" s="124"/>
      <c r="J9" s="125"/>
    </row>
    <row r="10" spans="1:11" ht="34.5" customHeight="1" x14ac:dyDescent="0.25">
      <c r="A10" s="130"/>
      <c r="B10" s="131"/>
      <c r="C10" s="411" t="s">
        <v>32</v>
      </c>
      <c r="D10" s="133"/>
      <c r="E10" s="392"/>
      <c r="F10" s="405"/>
      <c r="H10" s="107"/>
      <c r="I10" s="107"/>
      <c r="J10" s="257"/>
      <c r="K10" s="650"/>
    </row>
    <row r="11" spans="1:11" x14ac:dyDescent="0.25">
      <c r="A11" s="490"/>
      <c r="B11" s="490"/>
      <c r="C11" s="147" t="s">
        <v>158</v>
      </c>
      <c r="D11" s="309"/>
      <c r="E11" s="148"/>
      <c r="F11" s="65"/>
      <c r="H11" s="258">
        <v>6000</v>
      </c>
      <c r="I11" s="107">
        <f>F11-H11</f>
        <v>-6000</v>
      </c>
      <c r="J11" s="257">
        <f>IFERROR(F11/H11*100,"-")</f>
        <v>0</v>
      </c>
      <c r="K11" s="650">
        <f t="shared" ref="K11" si="0">F11/60</f>
        <v>0</v>
      </c>
    </row>
    <row r="12" spans="1:11" x14ac:dyDescent="0.25">
      <c r="A12" s="490"/>
      <c r="B12" s="490"/>
      <c r="C12" s="147" t="s">
        <v>157</v>
      </c>
      <c r="D12" s="309"/>
      <c r="E12" s="148"/>
      <c r="F12" s="65"/>
      <c r="H12" s="258">
        <v>3000</v>
      </c>
      <c r="I12" s="107">
        <f>F12-H12</f>
        <v>-3000</v>
      </c>
      <c r="J12" s="257">
        <f>IFERROR(F12/H12*100,"-")</f>
        <v>0</v>
      </c>
      <c r="K12" s="650">
        <f>F12/60</f>
        <v>0</v>
      </c>
    </row>
    <row r="13" spans="1:11" x14ac:dyDescent="0.25">
      <c r="A13" s="490"/>
      <c r="B13" s="490"/>
      <c r="C13" s="147" t="s">
        <v>160</v>
      </c>
      <c r="D13" s="309"/>
      <c r="E13" s="148"/>
      <c r="F13" s="65"/>
      <c r="H13" s="258">
        <v>6000</v>
      </c>
      <c r="I13" s="107">
        <f>F13-H13</f>
        <v>-6000</v>
      </c>
      <c r="J13" s="257">
        <f>IFERROR(F13/H13*100,"-")</f>
        <v>0</v>
      </c>
      <c r="K13" s="650">
        <f>F13/60</f>
        <v>0</v>
      </c>
    </row>
    <row r="14" spans="1:11" x14ac:dyDescent="0.25">
      <c r="A14" s="490"/>
      <c r="B14" s="490"/>
      <c r="C14" s="147" t="s">
        <v>159</v>
      </c>
      <c r="D14" s="309"/>
      <c r="E14" s="148"/>
      <c r="F14" s="65"/>
      <c r="H14" s="258">
        <v>6000</v>
      </c>
      <c r="I14" s="107">
        <f>F14-H14</f>
        <v>-6000</v>
      </c>
      <c r="J14" s="257">
        <f>IFERROR(F14/H14*100,"-")</f>
        <v>0</v>
      </c>
      <c r="K14" s="650">
        <f>F14/60</f>
        <v>0</v>
      </c>
    </row>
    <row r="15" spans="1:11" x14ac:dyDescent="0.25">
      <c r="A15" s="490"/>
      <c r="B15" s="490"/>
      <c r="C15" s="147" t="s">
        <v>156</v>
      </c>
      <c r="D15" s="309"/>
      <c r="E15" s="148"/>
      <c r="F15" s="65"/>
      <c r="H15" s="258">
        <v>3000</v>
      </c>
      <c r="I15" s="107">
        <f>F15-H15</f>
        <v>-3000</v>
      </c>
      <c r="J15" s="257">
        <f>IFERROR(F15/H15*100,"-")</f>
        <v>0</v>
      </c>
      <c r="K15" s="650">
        <f>F15/60</f>
        <v>0</v>
      </c>
    </row>
    <row r="16" spans="1:11" ht="36" x14ac:dyDescent="0.25">
      <c r="A16" s="130"/>
      <c r="B16" s="138"/>
      <c r="C16" s="139" t="s">
        <v>195</v>
      </c>
      <c r="D16" s="140"/>
      <c r="E16" s="140"/>
      <c r="F16" s="406"/>
      <c r="H16" s="107"/>
      <c r="I16" s="107"/>
      <c r="J16" s="257"/>
    </row>
    <row r="17" spans="1:11" x14ac:dyDescent="0.25">
      <c r="A17" s="435"/>
      <c r="B17" s="435"/>
      <c r="C17" s="161" t="s">
        <v>48</v>
      </c>
      <c r="D17" s="162"/>
      <c r="E17" s="162"/>
      <c r="F17" s="651"/>
      <c r="H17" s="107"/>
      <c r="I17" s="107"/>
      <c r="J17" s="257"/>
    </row>
    <row r="18" spans="1:11" x14ac:dyDescent="0.25">
      <c r="A18" s="490"/>
      <c r="B18" s="490"/>
      <c r="C18" s="163" t="s">
        <v>249</v>
      </c>
      <c r="D18" s="148"/>
      <c r="E18" s="525"/>
      <c r="F18" s="62"/>
      <c r="H18" s="652">
        <v>57.04</v>
      </c>
      <c r="I18" s="107">
        <f t="shared" ref="I18:I24" si="1">F18-H18</f>
        <v>-57.04</v>
      </c>
      <c r="J18" s="257">
        <f t="shared" ref="J18:J24" si="2">IFERROR(F18/H18*100,"-")</f>
        <v>0</v>
      </c>
    </row>
    <row r="19" spans="1:11" x14ac:dyDescent="0.25">
      <c r="A19" s="490"/>
      <c r="B19" s="490"/>
      <c r="C19" s="163" t="s">
        <v>250</v>
      </c>
      <c r="D19" s="148"/>
      <c r="E19" s="525"/>
      <c r="F19" s="62"/>
      <c r="H19" s="652">
        <v>51.56</v>
      </c>
      <c r="I19" s="107">
        <f t="shared" si="1"/>
        <v>-51.56</v>
      </c>
      <c r="J19" s="257">
        <f t="shared" si="2"/>
        <v>0</v>
      </c>
    </row>
    <row r="20" spans="1:11" x14ac:dyDescent="0.25">
      <c r="A20" s="490"/>
      <c r="B20" s="490"/>
      <c r="C20" s="163" t="s">
        <v>251</v>
      </c>
      <c r="D20" s="148"/>
      <c r="E20" s="525"/>
      <c r="F20" s="67"/>
      <c r="H20" s="652">
        <v>24.53</v>
      </c>
      <c r="I20" s="107">
        <f t="shared" si="1"/>
        <v>-24.53</v>
      </c>
      <c r="J20" s="257">
        <f t="shared" si="2"/>
        <v>0</v>
      </c>
    </row>
    <row r="21" spans="1:11" x14ac:dyDescent="0.25">
      <c r="A21" s="526"/>
      <c r="B21" s="490"/>
      <c r="C21" s="164" t="s">
        <v>621</v>
      </c>
      <c r="D21" s="165"/>
      <c r="E21" s="165"/>
      <c r="F21" s="116"/>
      <c r="H21" s="654">
        <v>9</v>
      </c>
      <c r="I21" s="107">
        <f t="shared" si="1"/>
        <v>-9</v>
      </c>
      <c r="J21" s="257">
        <f t="shared" si="2"/>
        <v>0</v>
      </c>
    </row>
    <row r="22" spans="1:11" x14ac:dyDescent="0.25">
      <c r="A22" s="526"/>
      <c r="B22" s="490"/>
      <c r="C22" s="166" t="s">
        <v>152</v>
      </c>
      <c r="D22" s="527"/>
      <c r="E22" s="475"/>
      <c r="F22" s="117"/>
      <c r="G22" s="566"/>
      <c r="H22" s="656">
        <v>2.5</v>
      </c>
      <c r="I22" s="107">
        <f t="shared" si="1"/>
        <v>-2.5</v>
      </c>
      <c r="J22" s="257">
        <f t="shared" si="2"/>
        <v>0</v>
      </c>
    </row>
    <row r="23" spans="1:11" x14ac:dyDescent="0.25">
      <c r="A23" s="526"/>
      <c r="B23" s="490"/>
      <c r="C23" s="474" t="s">
        <v>263</v>
      </c>
      <c r="D23" s="475"/>
      <c r="E23" s="475"/>
      <c r="F23" s="117"/>
      <c r="G23" s="566"/>
      <c r="H23" s="656">
        <v>15</v>
      </c>
      <c r="I23" s="107">
        <f t="shared" si="1"/>
        <v>-15</v>
      </c>
      <c r="J23" s="257">
        <f t="shared" si="2"/>
        <v>0</v>
      </c>
    </row>
    <row r="24" spans="1:11" x14ac:dyDescent="0.25">
      <c r="A24" s="437"/>
      <c r="B24" s="437"/>
      <c r="C24" s="166" t="s">
        <v>177</v>
      </c>
      <c r="D24" s="167" t="s">
        <v>178</v>
      </c>
      <c r="E24" s="167"/>
      <c r="F24" s="117"/>
      <c r="G24" s="566"/>
      <c r="H24" s="656">
        <v>10</v>
      </c>
      <c r="I24" s="107">
        <f t="shared" si="1"/>
        <v>-10</v>
      </c>
      <c r="J24" s="257">
        <f t="shared" si="2"/>
        <v>0</v>
      </c>
    </row>
    <row r="27" spans="1:11" x14ac:dyDescent="0.25">
      <c r="D27" s="136" t="s">
        <v>295</v>
      </c>
    </row>
    <row r="29" spans="1:11" x14ac:dyDescent="0.25">
      <c r="A29" s="447"/>
      <c r="B29" s="447"/>
      <c r="C29" s="447"/>
      <c r="D29" s="447"/>
      <c r="E29" s="447"/>
      <c r="F29" s="447"/>
    </row>
    <row r="30" spans="1:11" ht="39" customHeight="1" x14ac:dyDescent="0.25">
      <c r="A30" s="190"/>
      <c r="B30" s="190"/>
      <c r="C30" s="190"/>
      <c r="D30" s="190"/>
      <c r="E30" s="190"/>
      <c r="F30" s="190"/>
    </row>
    <row r="32" spans="1:11" s="86" customFormat="1" ht="54" customHeight="1" x14ac:dyDescent="0.25">
      <c r="A32" s="190"/>
      <c r="B32" s="191"/>
      <c r="C32" s="191"/>
      <c r="D32" s="191"/>
      <c r="E32" s="191"/>
      <c r="F32" s="191"/>
      <c r="K32" s="574"/>
    </row>
  </sheetData>
  <sheetProtection sheet="1" objects="1" scenarios="1"/>
  <customSheetViews>
    <customSheetView guid="{839003FA-3055-4E28-826D-0A2EF77DACBD}" scale="70" showPageBreaks="1" fitToPage="1" printArea="1" view="pageBreakPreview">
      <selection activeCell="I20" sqref="I20"/>
      <pageMargins left="0.75" right="0.75" top="0.98425196850393704" bottom="0.98425196850393704" header="0" footer="0"/>
      <printOptions horizontalCentered="1"/>
      <pageSetup paperSize="9" scale="59" orientation="portrait" r:id="rId1"/>
      <headerFooter alignWithMargins="0"/>
    </customSheetView>
  </customSheetViews>
  <mergeCells count="2">
    <mergeCell ref="A1:F1"/>
    <mergeCell ref="A5:B5"/>
  </mergeCells>
  <phoneticPr fontId="2" type="noConversion"/>
  <dataValidations count="1">
    <dataValidation type="list" allowBlank="1" showInputMessage="1" showErrorMessage="1" sqref="E9">
      <formula1>cenik</formula1>
    </dataValidation>
  </dataValidations>
  <printOptions horizontalCentered="1"/>
  <pageMargins left="0.75" right="0.75" top="0.98425196850393704" bottom="0.98425196850393704" header="0" footer="0"/>
  <pageSetup paperSize="9" scale="50" orientation="portrait" r:id="rId2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49"/>
  <sheetViews>
    <sheetView view="pageBreakPreview" topLeftCell="A10" zoomScale="66" zoomScaleNormal="66" zoomScaleSheetLayoutView="66" workbookViewId="0">
      <selection activeCell="D42" sqref="D42"/>
    </sheetView>
  </sheetViews>
  <sheetFormatPr defaultColWidth="9.140625" defaultRowHeight="18" x14ac:dyDescent="0.25"/>
  <cols>
    <col min="1" max="1" width="9.140625" style="86"/>
    <col min="2" max="2" width="9.140625" style="135"/>
    <col min="3" max="3" width="79.28515625" style="135" customWidth="1"/>
    <col min="4" max="5" width="25.7109375" style="136" customWidth="1"/>
    <col min="6" max="6" width="25.7109375" style="137" customWidth="1"/>
    <col min="7" max="7" width="2.42578125" style="87" customWidth="1"/>
    <col min="8" max="10" width="18.85546875" style="87" customWidth="1"/>
    <col min="11" max="11" width="13" style="574" customWidth="1"/>
    <col min="12" max="13" width="9.140625" style="87" customWidth="1"/>
    <col min="14" max="14" width="0" style="87" hidden="1" customWidth="1"/>
    <col min="15" max="16384" width="9.140625" style="87"/>
  </cols>
  <sheetData>
    <row r="1" spans="1:11" s="88" customFormat="1" ht="69.75" customHeight="1" x14ac:dyDescent="0.35">
      <c r="A1" s="664" t="s">
        <v>675</v>
      </c>
      <c r="B1" s="664"/>
      <c r="C1" s="664"/>
      <c r="D1" s="664"/>
      <c r="E1" s="664"/>
      <c r="F1" s="664"/>
      <c r="K1" s="570"/>
    </row>
    <row r="2" spans="1:11" s="88" customFormat="1" ht="20.100000000000001" customHeight="1" x14ac:dyDescent="0.35">
      <c r="A2" s="599"/>
      <c r="B2" s="445"/>
      <c r="C2" s="445"/>
      <c r="D2" s="445"/>
      <c r="E2" s="445"/>
      <c r="F2" s="445"/>
      <c r="K2" s="570"/>
    </row>
    <row r="3" spans="1:11" s="88" customFormat="1" ht="20.100000000000001" customHeight="1" x14ac:dyDescent="0.35">
      <c r="A3" s="127" t="s">
        <v>650</v>
      </c>
      <c r="B3" s="445"/>
      <c r="C3" s="445"/>
      <c r="D3" s="445"/>
      <c r="E3" s="445"/>
      <c r="F3" s="445"/>
      <c r="K3" s="570"/>
    </row>
    <row r="4" spans="1:11" s="88" customFormat="1" ht="20.100000000000001" customHeight="1" x14ac:dyDescent="0.35">
      <c r="A4" s="599"/>
      <c r="B4" s="445"/>
      <c r="C4" s="445"/>
      <c r="D4" s="445"/>
      <c r="E4" s="445"/>
      <c r="F4" s="128"/>
      <c r="K4" s="570"/>
    </row>
    <row r="5" spans="1:11" ht="78.599999999999994" customHeight="1" x14ac:dyDescent="0.25">
      <c r="A5" s="662" t="s">
        <v>153</v>
      </c>
      <c r="B5" s="663"/>
      <c r="C5" s="446" t="s">
        <v>154</v>
      </c>
      <c r="D5" s="396" t="s">
        <v>672</v>
      </c>
      <c r="E5" s="396" t="s">
        <v>666</v>
      </c>
      <c r="F5" s="443" t="s">
        <v>667</v>
      </c>
      <c r="H5" s="426"/>
      <c r="I5" s="426"/>
      <c r="J5" s="426"/>
      <c r="K5" s="426"/>
    </row>
    <row r="6" spans="1:11" ht="37.9" customHeight="1" x14ac:dyDescent="0.25">
      <c r="A6" s="427" t="s">
        <v>25</v>
      </c>
      <c r="B6" s="428"/>
      <c r="C6" s="129" t="s">
        <v>29</v>
      </c>
      <c r="D6" s="129"/>
      <c r="E6" s="439"/>
      <c r="F6" s="633"/>
      <c r="H6" s="426"/>
      <c r="I6" s="426"/>
      <c r="J6" s="426"/>
      <c r="K6" s="426"/>
    </row>
    <row r="7" spans="1:11" x14ac:dyDescent="0.25">
      <c r="A7" s="523"/>
      <c r="B7" s="179" t="s">
        <v>26</v>
      </c>
      <c r="C7" s="431" t="s">
        <v>494</v>
      </c>
      <c r="D7" s="143">
        <v>3</v>
      </c>
      <c r="E7" s="657"/>
      <c r="F7" s="655">
        <f>D7*E7</f>
        <v>0</v>
      </c>
      <c r="H7" s="660"/>
      <c r="I7" s="124"/>
      <c r="J7" s="125"/>
    </row>
    <row r="8" spans="1:11" ht="37.5" customHeight="1" x14ac:dyDescent="0.25">
      <c r="A8" s="210"/>
      <c r="B8" s="196"/>
      <c r="C8" s="444"/>
      <c r="D8" s="144" t="s">
        <v>604</v>
      </c>
      <c r="E8" s="658"/>
      <c r="F8" s="655" t="e">
        <f t="shared" ref="F8:F21" si="0">D8*E8</f>
        <v>#VALUE!</v>
      </c>
      <c r="H8" s="124"/>
      <c r="I8" s="124"/>
      <c r="J8" s="125"/>
    </row>
    <row r="9" spans="1:11" x14ac:dyDescent="0.25">
      <c r="A9" s="210"/>
      <c r="B9" s="196"/>
      <c r="C9" s="431" t="s">
        <v>590</v>
      </c>
      <c r="D9" s="145">
        <v>3</v>
      </c>
      <c r="E9" s="659"/>
      <c r="F9" s="655">
        <f t="shared" si="0"/>
        <v>0</v>
      </c>
      <c r="H9" s="660"/>
      <c r="I9" s="124"/>
      <c r="J9" s="125"/>
    </row>
    <row r="10" spans="1:11" x14ac:dyDescent="0.25">
      <c r="A10" s="210"/>
      <c r="B10" s="196"/>
      <c r="C10" s="431" t="s">
        <v>591</v>
      </c>
      <c r="D10" s="145">
        <v>3</v>
      </c>
      <c r="E10" s="659"/>
      <c r="F10" s="655">
        <f t="shared" si="0"/>
        <v>0</v>
      </c>
      <c r="H10" s="660"/>
      <c r="I10" s="124"/>
      <c r="J10" s="125"/>
    </row>
    <row r="11" spans="1:11" ht="36" x14ac:dyDescent="0.25">
      <c r="A11" s="210"/>
      <c r="B11" s="488"/>
      <c r="C11" s="489"/>
      <c r="D11" s="143" t="s">
        <v>604</v>
      </c>
      <c r="E11" s="657"/>
      <c r="F11" s="655" t="e">
        <f t="shared" si="0"/>
        <v>#VALUE!</v>
      </c>
      <c r="H11" s="124"/>
      <c r="I11" s="124"/>
      <c r="J11" s="125"/>
    </row>
    <row r="12" spans="1:11" x14ac:dyDescent="0.25">
      <c r="A12" s="210"/>
      <c r="B12" s="196"/>
      <c r="C12" s="433" t="s">
        <v>493</v>
      </c>
      <c r="D12" s="145">
        <v>3</v>
      </c>
      <c r="E12" s="659"/>
      <c r="F12" s="655">
        <f t="shared" si="0"/>
        <v>0</v>
      </c>
      <c r="H12" s="660"/>
      <c r="I12" s="124"/>
      <c r="J12" s="125"/>
    </row>
    <row r="13" spans="1:11" x14ac:dyDescent="0.25">
      <c r="A13" s="210"/>
      <c r="B13" s="196"/>
      <c r="C13" s="431" t="s">
        <v>592</v>
      </c>
      <c r="D13" s="145">
        <v>3</v>
      </c>
      <c r="E13" s="659"/>
      <c r="F13" s="655">
        <f t="shared" si="0"/>
        <v>0</v>
      </c>
      <c r="H13" s="660"/>
      <c r="I13" s="124"/>
      <c r="J13" s="125"/>
    </row>
    <row r="14" spans="1:11" x14ac:dyDescent="0.25">
      <c r="A14" s="210"/>
      <c r="B14" s="196"/>
      <c r="C14" s="431" t="s">
        <v>495</v>
      </c>
      <c r="D14" s="145">
        <v>3</v>
      </c>
      <c r="E14" s="659"/>
      <c r="F14" s="655">
        <f t="shared" si="0"/>
        <v>0</v>
      </c>
      <c r="H14" s="660"/>
      <c r="I14" s="124"/>
      <c r="J14" s="125"/>
    </row>
    <row r="15" spans="1:11" x14ac:dyDescent="0.25">
      <c r="A15" s="210"/>
      <c r="B15" s="196"/>
      <c r="C15" s="431" t="s">
        <v>593</v>
      </c>
      <c r="D15" s="145">
        <v>3</v>
      </c>
      <c r="E15" s="659"/>
      <c r="F15" s="655">
        <f t="shared" si="0"/>
        <v>0</v>
      </c>
      <c r="H15" s="660"/>
      <c r="I15" s="124"/>
      <c r="J15" s="125"/>
    </row>
    <row r="16" spans="1:11" x14ac:dyDescent="0.25">
      <c r="A16" s="210"/>
      <c r="B16" s="513" t="s">
        <v>27</v>
      </c>
      <c r="C16" s="431" t="s">
        <v>496</v>
      </c>
      <c r="D16" s="145">
        <v>4</v>
      </c>
      <c r="E16" s="659"/>
      <c r="F16" s="655">
        <f t="shared" si="0"/>
        <v>0</v>
      </c>
      <c r="H16" s="660"/>
      <c r="I16" s="124"/>
      <c r="J16" s="125"/>
    </row>
    <row r="17" spans="1:10" ht="36.75" customHeight="1" x14ac:dyDescent="0.25">
      <c r="A17" s="130"/>
      <c r="B17" s="146"/>
      <c r="C17" s="132" t="s">
        <v>31</v>
      </c>
      <c r="D17" s="133"/>
      <c r="E17" s="392"/>
      <c r="F17" s="404"/>
      <c r="H17" s="124"/>
      <c r="I17" s="124"/>
      <c r="J17" s="125"/>
    </row>
    <row r="18" spans="1:10" x14ac:dyDescent="0.25">
      <c r="A18" s="431"/>
      <c r="B18" s="431"/>
      <c r="C18" s="179" t="s">
        <v>493</v>
      </c>
      <c r="D18" s="145">
        <v>2</v>
      </c>
      <c r="E18" s="659"/>
      <c r="F18" s="655">
        <f t="shared" si="0"/>
        <v>0</v>
      </c>
      <c r="H18" s="660"/>
      <c r="I18" s="124"/>
      <c r="J18" s="125"/>
    </row>
    <row r="19" spans="1:10" x14ac:dyDescent="0.25">
      <c r="A19" s="433"/>
      <c r="B19" s="433"/>
      <c r="C19" s="179" t="s">
        <v>494</v>
      </c>
      <c r="D19" s="145">
        <v>2</v>
      </c>
      <c r="E19" s="659"/>
      <c r="F19" s="655">
        <f t="shared" si="0"/>
        <v>0</v>
      </c>
      <c r="H19" s="660"/>
      <c r="I19" s="124"/>
      <c r="J19" s="125"/>
    </row>
    <row r="20" spans="1:10" x14ac:dyDescent="0.25">
      <c r="A20" s="433"/>
      <c r="B20" s="433"/>
      <c r="C20" s="256" t="s">
        <v>496</v>
      </c>
      <c r="D20" s="145">
        <v>1</v>
      </c>
      <c r="E20" s="659"/>
      <c r="F20" s="655">
        <f t="shared" si="0"/>
        <v>0</v>
      </c>
      <c r="H20" s="660"/>
      <c r="I20" s="124"/>
      <c r="J20" s="125"/>
    </row>
    <row r="21" spans="1:10" x14ac:dyDescent="0.25">
      <c r="A21" s="433"/>
      <c r="B21" s="433"/>
      <c r="C21" s="196" t="s">
        <v>495</v>
      </c>
      <c r="D21" s="145">
        <v>2</v>
      </c>
      <c r="E21" s="659"/>
      <c r="F21" s="655">
        <f t="shared" si="0"/>
        <v>0</v>
      </c>
      <c r="H21" s="660"/>
      <c r="I21" s="124"/>
      <c r="J21" s="125"/>
    </row>
    <row r="22" spans="1:10" ht="34.5" customHeight="1" x14ac:dyDescent="0.25">
      <c r="A22" s="130"/>
      <c r="B22" s="131"/>
      <c r="C22" s="139" t="s">
        <v>32</v>
      </c>
      <c r="D22" s="132"/>
      <c r="E22" s="132"/>
      <c r="F22" s="661"/>
      <c r="H22" s="107"/>
      <c r="I22" s="107"/>
      <c r="J22" s="257"/>
    </row>
    <row r="23" spans="1:10" x14ac:dyDescent="0.25">
      <c r="H23" s="107"/>
      <c r="I23" s="107"/>
      <c r="J23" s="257"/>
    </row>
    <row r="24" spans="1:10" ht="36" x14ac:dyDescent="0.25">
      <c r="A24" s="130"/>
      <c r="B24" s="138"/>
      <c r="C24" s="139" t="s">
        <v>195</v>
      </c>
      <c r="D24" s="140"/>
      <c r="E24" s="140"/>
      <c r="F24" s="567"/>
      <c r="H24" s="107"/>
      <c r="I24" s="107"/>
      <c r="J24" s="257"/>
    </row>
    <row r="25" spans="1:10" x14ac:dyDescent="0.25">
      <c r="A25" s="435"/>
      <c r="B25" s="435"/>
      <c r="C25" s="147" t="s">
        <v>49</v>
      </c>
      <c r="D25" s="148"/>
      <c r="E25" s="148"/>
      <c r="F25" s="61"/>
      <c r="H25" s="652">
        <v>70</v>
      </c>
      <c r="I25" s="107">
        <f t="shared" ref="I25:I40" si="1">F25-H25</f>
        <v>-70</v>
      </c>
      <c r="J25" s="257">
        <f t="shared" ref="J25:J40" si="2">IFERROR(F25/H25*100,"-")</f>
        <v>0</v>
      </c>
    </row>
    <row r="26" spans="1:10" x14ac:dyDescent="0.25">
      <c r="A26" s="490"/>
      <c r="B26" s="490"/>
      <c r="C26" s="147" t="s">
        <v>50</v>
      </c>
      <c r="D26" s="148"/>
      <c r="E26" s="148"/>
      <c r="F26" s="61"/>
      <c r="H26" s="652">
        <v>10</v>
      </c>
      <c r="I26" s="107">
        <f t="shared" si="1"/>
        <v>-10</v>
      </c>
      <c r="J26" s="257">
        <f t="shared" si="2"/>
        <v>0</v>
      </c>
    </row>
    <row r="27" spans="1:10" x14ac:dyDescent="0.25">
      <c r="A27" s="490"/>
      <c r="B27" s="490"/>
      <c r="C27" s="147" t="s">
        <v>51</v>
      </c>
      <c r="D27" s="148"/>
      <c r="E27" s="148"/>
      <c r="F27" s="61"/>
      <c r="H27" s="652">
        <v>10</v>
      </c>
      <c r="I27" s="107">
        <f t="shared" si="1"/>
        <v>-10</v>
      </c>
      <c r="J27" s="257">
        <f t="shared" si="2"/>
        <v>0</v>
      </c>
    </row>
    <row r="28" spans="1:10" x14ac:dyDescent="0.25">
      <c r="A28" s="490"/>
      <c r="B28" s="490"/>
      <c r="C28" s="147" t="s">
        <v>37</v>
      </c>
      <c r="D28" s="149"/>
      <c r="E28" s="204"/>
      <c r="F28" s="62"/>
      <c r="H28" s="653">
        <v>5</v>
      </c>
      <c r="I28" s="107">
        <f t="shared" si="1"/>
        <v>-5</v>
      </c>
      <c r="J28" s="257">
        <f t="shared" si="2"/>
        <v>0</v>
      </c>
    </row>
    <row r="29" spans="1:10" x14ac:dyDescent="0.25">
      <c r="A29" s="490"/>
      <c r="B29" s="490"/>
      <c r="C29" s="151" t="s">
        <v>52</v>
      </c>
      <c r="D29" s="152"/>
      <c r="E29" s="534"/>
      <c r="F29" s="62"/>
      <c r="H29" s="653">
        <v>3</v>
      </c>
      <c r="I29" s="107">
        <f t="shared" si="1"/>
        <v>-3</v>
      </c>
      <c r="J29" s="257">
        <f t="shared" si="2"/>
        <v>0</v>
      </c>
    </row>
    <row r="30" spans="1:10" x14ac:dyDescent="0.25">
      <c r="A30" s="490"/>
      <c r="B30" s="490"/>
      <c r="C30" s="151" t="s">
        <v>186</v>
      </c>
      <c r="D30" s="528" t="s">
        <v>191</v>
      </c>
      <c r="E30" s="528"/>
      <c r="F30" s="529"/>
      <c r="H30" s="107">
        <v>150</v>
      </c>
      <c r="I30" s="107">
        <f t="shared" si="1"/>
        <v>-150</v>
      </c>
      <c r="J30" s="257">
        <f t="shared" si="2"/>
        <v>0</v>
      </c>
    </row>
    <row r="31" spans="1:10" x14ac:dyDescent="0.25">
      <c r="A31" s="490"/>
      <c r="B31" s="490"/>
      <c r="C31" s="153" t="s">
        <v>141</v>
      </c>
      <c r="D31" s="530"/>
      <c r="E31" s="530"/>
      <c r="F31" s="531"/>
      <c r="H31" s="107"/>
      <c r="I31" s="107">
        <f t="shared" si="1"/>
        <v>0</v>
      </c>
      <c r="J31" s="257" t="str">
        <f t="shared" si="2"/>
        <v>-</v>
      </c>
    </row>
    <row r="32" spans="1:10" x14ac:dyDescent="0.25">
      <c r="A32" s="490"/>
      <c r="B32" s="490"/>
      <c r="C32" s="153" t="s">
        <v>142</v>
      </c>
      <c r="D32" s="530"/>
      <c r="E32" s="530"/>
      <c r="F32" s="531"/>
      <c r="H32" s="107"/>
      <c r="I32" s="107">
        <f t="shared" si="1"/>
        <v>0</v>
      </c>
      <c r="J32" s="257" t="str">
        <f t="shared" si="2"/>
        <v>-</v>
      </c>
    </row>
    <row r="33" spans="1:10" x14ac:dyDescent="0.25">
      <c r="A33" s="490"/>
      <c r="B33" s="490"/>
      <c r="C33" s="154" t="s">
        <v>143</v>
      </c>
      <c r="D33" s="532"/>
      <c r="E33" s="532"/>
      <c r="F33" s="533"/>
      <c r="H33" s="107"/>
      <c r="I33" s="107">
        <f t="shared" si="1"/>
        <v>0</v>
      </c>
      <c r="J33" s="257" t="str">
        <f t="shared" si="2"/>
        <v>-</v>
      </c>
    </row>
    <row r="34" spans="1:10" x14ac:dyDescent="0.25">
      <c r="A34" s="490"/>
      <c r="B34" s="490"/>
      <c r="C34" s="147" t="s">
        <v>144</v>
      </c>
      <c r="D34" s="149"/>
      <c r="E34" s="204"/>
      <c r="F34" s="62"/>
      <c r="H34" s="653">
        <v>78</v>
      </c>
      <c r="I34" s="107">
        <f t="shared" si="1"/>
        <v>-78</v>
      </c>
      <c r="J34" s="257">
        <f t="shared" si="2"/>
        <v>0</v>
      </c>
    </row>
    <row r="35" spans="1:10" x14ac:dyDescent="0.25">
      <c r="A35" s="490"/>
      <c r="B35" s="490"/>
      <c r="C35" s="147" t="s">
        <v>163</v>
      </c>
      <c r="D35" s="149"/>
      <c r="E35" s="204"/>
      <c r="F35" s="62"/>
      <c r="H35" s="653">
        <v>2.5</v>
      </c>
      <c r="I35" s="107">
        <f t="shared" si="1"/>
        <v>-2.5</v>
      </c>
      <c r="J35" s="257">
        <f t="shared" si="2"/>
        <v>0</v>
      </c>
    </row>
    <row r="36" spans="1:10" x14ac:dyDescent="0.25">
      <c r="A36" s="490"/>
      <c r="B36" s="490"/>
      <c r="C36" s="454" t="s">
        <v>181</v>
      </c>
      <c r="D36" s="455"/>
      <c r="E36" s="455"/>
      <c r="F36" s="63"/>
      <c r="H36" s="621">
        <v>35</v>
      </c>
      <c r="I36" s="107">
        <f t="shared" si="1"/>
        <v>-35</v>
      </c>
      <c r="J36" s="257">
        <f t="shared" si="2"/>
        <v>0</v>
      </c>
    </row>
    <row r="37" spans="1:10" x14ac:dyDescent="0.25">
      <c r="A37" s="490"/>
      <c r="B37" s="490"/>
      <c r="C37" s="454" t="s">
        <v>182</v>
      </c>
      <c r="D37" s="455"/>
      <c r="E37" s="455"/>
      <c r="F37" s="63"/>
      <c r="H37" s="621">
        <v>5</v>
      </c>
      <c r="I37" s="107">
        <f t="shared" si="1"/>
        <v>-5</v>
      </c>
      <c r="J37" s="257">
        <f t="shared" si="2"/>
        <v>0</v>
      </c>
    </row>
    <row r="38" spans="1:10" ht="35.25" customHeight="1" x14ac:dyDescent="0.25">
      <c r="A38" s="490"/>
      <c r="B38" s="490"/>
      <c r="C38" s="491" t="s">
        <v>183</v>
      </c>
      <c r="D38" s="183"/>
      <c r="E38" s="183"/>
      <c r="F38" s="63"/>
      <c r="H38" s="621">
        <v>2</v>
      </c>
      <c r="I38" s="107">
        <f t="shared" si="1"/>
        <v>-2</v>
      </c>
      <c r="J38" s="257">
        <f t="shared" si="2"/>
        <v>0</v>
      </c>
    </row>
    <row r="39" spans="1:10" x14ac:dyDescent="0.25">
      <c r="A39" s="490"/>
      <c r="B39" s="490"/>
      <c r="C39" s="476" t="s">
        <v>185</v>
      </c>
      <c r="D39" s="477"/>
      <c r="E39" s="477"/>
      <c r="F39" s="64"/>
      <c r="H39" s="648">
        <v>20</v>
      </c>
      <c r="I39" s="107">
        <f t="shared" si="1"/>
        <v>-20</v>
      </c>
      <c r="J39" s="257">
        <f t="shared" si="2"/>
        <v>0</v>
      </c>
    </row>
    <row r="40" spans="1:10" ht="17.45" customHeight="1" x14ac:dyDescent="0.25">
      <c r="A40" s="437"/>
      <c r="B40" s="437"/>
      <c r="C40" s="476" t="s">
        <v>184</v>
      </c>
      <c r="D40" s="477"/>
      <c r="E40" s="477"/>
      <c r="F40" s="63"/>
      <c r="H40" s="621">
        <v>15</v>
      </c>
      <c r="I40" s="107">
        <f t="shared" si="1"/>
        <v>-15</v>
      </c>
      <c r="J40" s="257">
        <f t="shared" si="2"/>
        <v>0</v>
      </c>
    </row>
    <row r="43" spans="1:10" x14ac:dyDescent="0.25">
      <c r="D43" s="136" t="s">
        <v>295</v>
      </c>
    </row>
    <row r="45" spans="1:10" x14ac:dyDescent="0.25">
      <c r="A45" s="191"/>
      <c r="B45" s="191"/>
      <c r="C45" s="191"/>
      <c r="D45" s="191"/>
      <c r="E45" s="191"/>
      <c r="F45" s="191"/>
    </row>
    <row r="46" spans="1:10" x14ac:dyDescent="0.25">
      <c r="A46" s="447"/>
      <c r="B46" s="447"/>
      <c r="C46" s="447"/>
      <c r="D46" s="447"/>
      <c r="E46" s="447"/>
      <c r="F46" s="447"/>
    </row>
    <row r="47" spans="1:10" ht="39" customHeight="1" x14ac:dyDescent="0.25">
      <c r="A47" s="190"/>
      <c r="B47" s="190"/>
      <c r="C47" s="190"/>
      <c r="D47" s="190"/>
      <c r="E47" s="190"/>
      <c r="F47" s="190"/>
    </row>
    <row r="49" spans="1:11" s="86" customFormat="1" ht="54" customHeight="1" x14ac:dyDescent="0.25">
      <c r="A49" s="190"/>
      <c r="B49" s="191"/>
      <c r="C49" s="191"/>
      <c r="D49" s="191"/>
      <c r="E49" s="191"/>
      <c r="F49" s="191"/>
      <c r="K49" s="574"/>
    </row>
  </sheetData>
  <sheetProtection sheet="1" objects="1" scenarios="1" selectLockedCells="1" selectUnlockedCells="1"/>
  <customSheetViews>
    <customSheetView guid="{839003FA-3055-4E28-826D-0A2EF77DACBD}" scale="70" showPageBreaks="1" fitToPage="1" printArea="1" view="pageBreakPreview">
      <selection activeCell="C40" sqref="C40"/>
      <pageMargins left="0.75" right="0.75" top="0.98425196850393704" bottom="0.98425196850393704" header="0" footer="0"/>
      <printOptions horizontalCentered="1"/>
      <pageSetup paperSize="9" scale="49" orientation="portrait" r:id="rId1"/>
      <headerFooter alignWithMargins="0"/>
    </customSheetView>
  </customSheetViews>
  <mergeCells count="2">
    <mergeCell ref="A1:F1"/>
    <mergeCell ref="A5:B5"/>
  </mergeCells>
  <phoneticPr fontId="2" type="noConversion"/>
  <dataValidations count="1">
    <dataValidation type="list" allowBlank="1" showInputMessage="1" showErrorMessage="1" sqref="E7:E16 E18:E21">
      <formula1>cenik</formula1>
    </dataValidation>
  </dataValidations>
  <printOptions horizontalCentered="1"/>
  <pageMargins left="0.75" right="0.75" top="0.98425196850393704" bottom="0.98425196850393704" header="0" footer="0"/>
  <pageSetup paperSize="9" scale="45" orientation="landscape" r:id="rId2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7"/>
  <sheetViews>
    <sheetView zoomScale="80" zoomScaleNormal="80" workbookViewId="0">
      <selection activeCell="B29" sqref="B29"/>
    </sheetView>
  </sheetViews>
  <sheetFormatPr defaultRowHeight="12.75" x14ac:dyDescent="0.2"/>
  <cols>
    <col min="1" max="1" width="10.85546875" bestFit="1" customWidth="1"/>
    <col min="2" max="2" width="121.7109375" bestFit="1" customWidth="1"/>
  </cols>
  <sheetData>
    <row r="1" spans="1:14" ht="27.6" customHeight="1" x14ac:dyDescent="0.2">
      <c r="A1" s="2" t="s">
        <v>153</v>
      </c>
      <c r="B1" s="3" t="s">
        <v>196</v>
      </c>
    </row>
    <row r="2" spans="1:14" ht="25.15" customHeight="1" x14ac:dyDescent="0.25">
      <c r="A2" s="4" t="s">
        <v>0</v>
      </c>
      <c r="B2" s="5"/>
    </row>
    <row r="3" spans="1:14" ht="25.15" customHeight="1" x14ac:dyDescent="0.25">
      <c r="A3" s="4" t="s">
        <v>1</v>
      </c>
      <c r="B3" s="5"/>
      <c r="E3" s="108"/>
      <c r="F3" s="100"/>
      <c r="G3" s="100"/>
      <c r="H3" s="100"/>
      <c r="I3" s="100"/>
      <c r="J3" s="100"/>
      <c r="K3" s="100"/>
      <c r="L3" s="100"/>
      <c r="M3" s="100"/>
      <c r="N3" s="100"/>
    </row>
    <row r="4" spans="1:14" ht="25.15" customHeight="1" x14ac:dyDescent="0.25">
      <c r="A4" s="4" t="s">
        <v>2</v>
      </c>
      <c r="B4" s="5"/>
      <c r="E4" s="100"/>
      <c r="F4" s="100"/>
      <c r="G4" s="100"/>
      <c r="H4" s="100"/>
      <c r="I4" s="100"/>
      <c r="J4" s="100"/>
      <c r="K4" s="100"/>
      <c r="L4" s="100"/>
    </row>
    <row r="5" spans="1:14" ht="21.75" customHeight="1" x14ac:dyDescent="0.25">
      <c r="A5" s="4" t="s">
        <v>3</v>
      </c>
      <c r="B5" s="112"/>
      <c r="G5" s="102"/>
    </row>
    <row r="6" spans="1:14" ht="22.5" customHeight="1" x14ac:dyDescent="0.25">
      <c r="A6" s="4" t="s">
        <v>4</v>
      </c>
      <c r="B6" s="113"/>
      <c r="G6" s="102"/>
    </row>
    <row r="7" spans="1:14" ht="25.15" customHeight="1" x14ac:dyDescent="0.25">
      <c r="A7" s="4" t="s">
        <v>5</v>
      </c>
      <c r="B7" s="5"/>
    </row>
    <row r="8" spans="1:14" ht="25.15" customHeight="1" x14ac:dyDescent="0.25">
      <c r="A8" s="4" t="s">
        <v>6</v>
      </c>
      <c r="B8" s="5"/>
    </row>
    <row r="9" spans="1:14" ht="25.15" customHeight="1" x14ac:dyDescent="0.25">
      <c r="A9" s="4" t="s">
        <v>7</v>
      </c>
      <c r="B9" s="5"/>
    </row>
    <row r="10" spans="1:14" ht="25.15" customHeight="1" x14ac:dyDescent="0.25">
      <c r="A10" s="4" t="s">
        <v>8</v>
      </c>
      <c r="B10" s="5"/>
    </row>
    <row r="11" spans="1:14" ht="25.15" customHeight="1" x14ac:dyDescent="0.25">
      <c r="A11" s="4" t="s">
        <v>9</v>
      </c>
      <c r="B11" s="5"/>
    </row>
    <row r="12" spans="1:14" ht="25.15" customHeight="1" x14ac:dyDescent="0.25">
      <c r="A12" s="4" t="s">
        <v>10</v>
      </c>
      <c r="B12" s="5"/>
    </row>
    <row r="13" spans="1:14" ht="25.15" customHeight="1" x14ac:dyDescent="0.25">
      <c r="A13" s="4" t="s">
        <v>11</v>
      </c>
      <c r="B13" s="5"/>
    </row>
    <row r="14" spans="1:14" ht="25.15" customHeight="1" x14ac:dyDescent="0.25">
      <c r="A14" s="4" t="s">
        <v>12</v>
      </c>
      <c r="B14" s="5"/>
    </row>
    <row r="15" spans="1:14" ht="25.15" customHeight="1" x14ac:dyDescent="0.25">
      <c r="A15" s="4" t="s">
        <v>13</v>
      </c>
      <c r="B15" s="5"/>
    </row>
    <row r="16" spans="1:14" ht="25.15" customHeight="1" x14ac:dyDescent="0.25">
      <c r="A16" s="4" t="s">
        <v>14</v>
      </c>
      <c r="B16" s="5"/>
    </row>
    <row r="17" spans="1:16" ht="25.15" customHeight="1" x14ac:dyDescent="0.25">
      <c r="A17" s="4" t="s">
        <v>15</v>
      </c>
      <c r="B17" s="5"/>
    </row>
    <row r="18" spans="1:16" ht="25.15" customHeight="1" x14ac:dyDescent="0.25">
      <c r="A18" s="4" t="s">
        <v>16</v>
      </c>
      <c r="B18" s="5"/>
    </row>
    <row r="19" spans="1:16" ht="25.15" customHeight="1" x14ac:dyDescent="0.25">
      <c r="A19" s="4" t="s">
        <v>17</v>
      </c>
      <c r="B19" s="5"/>
    </row>
    <row r="20" spans="1:16" ht="25.15" customHeight="1" x14ac:dyDescent="0.25">
      <c r="A20" s="4" t="s">
        <v>18</v>
      </c>
      <c r="B20" s="5"/>
    </row>
    <row r="21" spans="1:16" ht="25.15" customHeight="1" x14ac:dyDescent="0.25">
      <c r="A21" s="4" t="s">
        <v>19</v>
      </c>
      <c r="B21" s="5"/>
    </row>
    <row r="22" spans="1:16" ht="25.15" customHeight="1" x14ac:dyDescent="0.25">
      <c r="A22" s="4" t="s">
        <v>20</v>
      </c>
      <c r="B22" s="5"/>
    </row>
    <row r="23" spans="1:16" ht="25.15" customHeight="1" x14ac:dyDescent="0.25">
      <c r="A23" s="4" t="s">
        <v>21</v>
      </c>
      <c r="B23" s="5"/>
    </row>
    <row r="24" spans="1:16" ht="25.15" customHeight="1" x14ac:dyDescent="0.25">
      <c r="A24" s="4" t="s">
        <v>22</v>
      </c>
      <c r="B24" s="5"/>
    </row>
    <row r="25" spans="1:16" ht="25.15" customHeight="1" x14ac:dyDescent="0.25">
      <c r="A25" s="4" t="s">
        <v>23</v>
      </c>
      <c r="B25" s="5"/>
    </row>
    <row r="26" spans="1:16" ht="25.15" customHeight="1" x14ac:dyDescent="0.25">
      <c r="A26" s="4" t="s">
        <v>24</v>
      </c>
      <c r="B26" s="5"/>
    </row>
    <row r="27" spans="1:16" ht="25.15" customHeight="1" x14ac:dyDescent="0.25">
      <c r="A27" s="4" t="s">
        <v>25</v>
      </c>
      <c r="B27" s="118"/>
      <c r="P27" s="109"/>
    </row>
  </sheetData>
  <customSheetViews>
    <customSheetView guid="{839003FA-3055-4E28-826D-0A2EF77DACBD}" scale="90">
      <selection activeCell="B2" sqref="B2:B2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41"/>
  <sheetViews>
    <sheetView zoomScale="80" zoomScaleNormal="80" workbookViewId="0">
      <selection activeCell="B29" sqref="B29"/>
    </sheetView>
  </sheetViews>
  <sheetFormatPr defaultColWidth="9.140625" defaultRowHeight="12.75" x14ac:dyDescent="0.2"/>
  <cols>
    <col min="1" max="1" width="4" style="6" customWidth="1"/>
    <col min="2" max="2" width="5.85546875" style="6" customWidth="1"/>
    <col min="3" max="3" width="12.5703125" style="6" customWidth="1"/>
    <col min="4" max="5" width="11.7109375" style="6" bestFit="1" customWidth="1"/>
    <col min="6" max="6" width="1.5703125" style="6" customWidth="1"/>
    <col min="7" max="8" width="11.7109375" style="6" customWidth="1"/>
    <col min="9" max="9" width="14.5703125" style="6" bestFit="1" customWidth="1"/>
    <col min="10" max="10" width="13.85546875" style="6" customWidth="1"/>
    <col min="11" max="11" width="1.5703125" style="6" customWidth="1"/>
    <col min="12" max="12" width="110.5703125" style="6" bestFit="1" customWidth="1"/>
    <col min="13" max="16384" width="9.140625" style="6"/>
  </cols>
  <sheetData>
    <row r="1" spans="1:12" ht="15.6" customHeight="1" x14ac:dyDescent="0.2">
      <c r="A1" s="670" t="s">
        <v>628</v>
      </c>
      <c r="B1" s="671"/>
      <c r="C1" s="671"/>
      <c r="D1" s="671"/>
      <c r="E1" s="672"/>
      <c r="G1" s="670" t="s">
        <v>497</v>
      </c>
      <c r="H1" s="671"/>
      <c r="I1" s="671"/>
      <c r="J1" s="672"/>
    </row>
    <row r="2" spans="1:12" ht="15.6" customHeight="1" x14ac:dyDescent="0.2">
      <c r="A2" s="673"/>
      <c r="B2" s="674"/>
      <c r="C2" s="674"/>
      <c r="D2" s="674"/>
      <c r="E2" s="675"/>
      <c r="G2" s="673"/>
      <c r="H2" s="674"/>
      <c r="I2" s="674"/>
      <c r="J2" s="675"/>
    </row>
    <row r="3" spans="1:12" ht="22.15" customHeight="1" x14ac:dyDescent="0.2">
      <c r="A3" s="7"/>
      <c r="B3" s="8"/>
      <c r="D3" s="9"/>
      <c r="E3" s="9"/>
    </row>
    <row r="4" spans="1:12" s="13" customFormat="1" ht="38.25" customHeight="1" x14ac:dyDescent="0.2">
      <c r="A4" s="10">
        <v>1</v>
      </c>
      <c r="B4" s="11">
        <v>2</v>
      </c>
      <c r="C4" s="12">
        <v>3</v>
      </c>
      <c r="D4" s="11">
        <v>4</v>
      </c>
      <c r="E4" s="11">
        <v>5</v>
      </c>
      <c r="G4" s="14">
        <v>4</v>
      </c>
      <c r="H4" s="15">
        <v>5</v>
      </c>
      <c r="I4" s="16" t="s">
        <v>498</v>
      </c>
      <c r="J4" s="11" t="s">
        <v>498</v>
      </c>
      <c r="L4" s="17" t="s">
        <v>197</v>
      </c>
    </row>
    <row r="5" spans="1:12" ht="18" customHeight="1" x14ac:dyDescent="0.2">
      <c r="A5" s="18" t="s">
        <v>198</v>
      </c>
      <c r="B5" s="19" t="s">
        <v>199</v>
      </c>
      <c r="C5" s="20" t="s">
        <v>200</v>
      </c>
      <c r="D5" s="21" t="s">
        <v>201</v>
      </c>
      <c r="E5" s="21" t="s">
        <v>202</v>
      </c>
      <c r="F5" s="22"/>
      <c r="G5" s="21" t="s">
        <v>201</v>
      </c>
      <c r="H5" s="21" t="s">
        <v>202</v>
      </c>
      <c r="I5" s="21" t="s">
        <v>201</v>
      </c>
      <c r="J5" s="21" t="s">
        <v>202</v>
      </c>
      <c r="K5" s="23"/>
      <c r="L5" s="24"/>
    </row>
    <row r="6" spans="1:12" s="22" customFormat="1" ht="8.25" customHeight="1" x14ac:dyDescent="0.2">
      <c r="A6" s="25"/>
      <c r="B6" s="26"/>
      <c r="C6" s="27"/>
      <c r="D6" s="26"/>
      <c r="E6" s="28"/>
      <c r="G6" s="26"/>
      <c r="H6" s="28"/>
      <c r="I6" s="26"/>
      <c r="J6" s="28"/>
    </row>
    <row r="7" spans="1:12" x14ac:dyDescent="0.2">
      <c r="A7" s="29">
        <v>1</v>
      </c>
      <c r="B7" s="30">
        <v>1</v>
      </c>
      <c r="C7" s="31" t="s">
        <v>203</v>
      </c>
      <c r="D7" s="32"/>
      <c r="E7" s="32"/>
      <c r="G7" s="32">
        <v>2644.11</v>
      </c>
      <c r="H7" s="32">
        <v>3665</v>
      </c>
      <c r="I7" s="33">
        <f>D7/G7*100</f>
        <v>0</v>
      </c>
      <c r="J7" s="33">
        <f>E7/H7*100</f>
        <v>0</v>
      </c>
      <c r="L7" s="38"/>
    </row>
    <row r="8" spans="1:12" ht="18" customHeight="1" x14ac:dyDescent="0.2">
      <c r="A8" s="29">
        <v>1</v>
      </c>
      <c r="B8" s="30">
        <v>1</v>
      </c>
      <c r="C8" s="34" t="s">
        <v>204</v>
      </c>
      <c r="D8" s="32"/>
      <c r="E8" s="120"/>
      <c r="F8" s="108"/>
      <c r="G8" s="32">
        <v>2519.61</v>
      </c>
      <c r="H8" s="120">
        <v>2542.6799999999998</v>
      </c>
      <c r="I8" s="121">
        <f t="shared" ref="I8:J23" si="0">D8/G8*100</f>
        <v>0</v>
      </c>
      <c r="J8" s="121">
        <f t="shared" si="0"/>
        <v>0</v>
      </c>
      <c r="L8" s="29"/>
    </row>
    <row r="9" spans="1:12" ht="18" customHeight="1" x14ac:dyDescent="0.2">
      <c r="A9" s="29">
        <v>1</v>
      </c>
      <c r="B9" s="30">
        <v>1</v>
      </c>
      <c r="C9" s="31" t="s">
        <v>205</v>
      </c>
      <c r="D9" s="32"/>
      <c r="E9" s="32"/>
      <c r="G9" s="32">
        <v>1825.79</v>
      </c>
      <c r="H9" s="32">
        <v>4036.14</v>
      </c>
      <c r="I9" s="33">
        <f t="shared" si="0"/>
        <v>0</v>
      </c>
      <c r="J9" s="33">
        <f t="shared" si="0"/>
        <v>0</v>
      </c>
      <c r="L9" s="29"/>
    </row>
    <row r="10" spans="1:12" ht="18" customHeight="1" x14ac:dyDescent="0.2">
      <c r="A10" s="29">
        <v>1</v>
      </c>
      <c r="B10" s="30">
        <v>1</v>
      </c>
      <c r="C10" s="31" t="s">
        <v>207</v>
      </c>
      <c r="D10" s="120"/>
      <c r="E10" s="32"/>
      <c r="G10" s="120">
        <v>2108</v>
      </c>
      <c r="H10" s="32">
        <v>2550</v>
      </c>
      <c r="I10" s="33">
        <f t="shared" si="0"/>
        <v>0</v>
      </c>
      <c r="J10" s="33">
        <f t="shared" si="0"/>
        <v>0</v>
      </c>
      <c r="L10" s="29"/>
    </row>
    <row r="11" spans="1:12" ht="18" customHeight="1" x14ac:dyDescent="0.2">
      <c r="A11" s="24"/>
      <c r="B11" s="35" t="s">
        <v>208</v>
      </c>
      <c r="C11" s="20"/>
      <c r="D11" s="36">
        <f>SUM(D7:D10)/4</f>
        <v>0</v>
      </c>
      <c r="E11" s="36">
        <f>SUM(E7:E10)/4</f>
        <v>0</v>
      </c>
      <c r="G11" s="36">
        <f>SUM(G7:G10)/4</f>
        <v>2274.3775000000001</v>
      </c>
      <c r="H11" s="36">
        <f>SUM(H7:H10)/4</f>
        <v>3198.4549999999999</v>
      </c>
      <c r="I11" s="37">
        <f t="shared" si="0"/>
        <v>0</v>
      </c>
      <c r="J11" s="37">
        <f t="shared" si="0"/>
        <v>0</v>
      </c>
      <c r="L11" s="24"/>
    </row>
    <row r="12" spans="1:12" ht="18" customHeight="1" x14ac:dyDescent="0.2">
      <c r="A12" s="29">
        <v>2</v>
      </c>
      <c r="B12" s="30">
        <v>1.75</v>
      </c>
      <c r="C12" s="31" t="s">
        <v>209</v>
      </c>
      <c r="D12" s="32"/>
      <c r="E12" s="120"/>
      <c r="G12" s="32">
        <v>2827.66</v>
      </c>
      <c r="H12" s="120">
        <v>2797.67</v>
      </c>
      <c r="I12" s="33">
        <f t="shared" si="0"/>
        <v>0</v>
      </c>
      <c r="J12" s="33">
        <f t="shared" si="0"/>
        <v>0</v>
      </c>
      <c r="L12" s="29"/>
    </row>
    <row r="13" spans="1:12" ht="18" customHeight="1" x14ac:dyDescent="0.2">
      <c r="A13" s="29">
        <v>2</v>
      </c>
      <c r="B13" s="30">
        <v>1.75</v>
      </c>
      <c r="C13" s="31" t="s">
        <v>210</v>
      </c>
      <c r="D13" s="32"/>
      <c r="E13" s="32"/>
      <c r="G13" s="32">
        <v>1777.5</v>
      </c>
      <c r="H13" s="32">
        <v>2900</v>
      </c>
      <c r="I13" s="33">
        <f t="shared" si="0"/>
        <v>0</v>
      </c>
      <c r="J13" s="33">
        <f t="shared" si="0"/>
        <v>0</v>
      </c>
      <c r="L13" s="29"/>
    </row>
    <row r="14" spans="1:12" ht="18" customHeight="1" x14ac:dyDescent="0.2">
      <c r="A14" s="29">
        <v>2</v>
      </c>
      <c r="B14" s="30">
        <v>1.75</v>
      </c>
      <c r="C14" s="31" t="s">
        <v>206</v>
      </c>
      <c r="D14" s="32"/>
      <c r="E14" s="32"/>
      <c r="G14" s="32">
        <v>2247.5</v>
      </c>
      <c r="H14" s="32">
        <v>2880</v>
      </c>
      <c r="I14" s="33">
        <f>D14/G14*100</f>
        <v>0</v>
      </c>
      <c r="J14" s="33">
        <f>E14/H14*100</f>
        <v>0</v>
      </c>
      <c r="L14" s="29"/>
    </row>
    <row r="15" spans="1:12" ht="18" customHeight="1" x14ac:dyDescent="0.2">
      <c r="A15" s="29">
        <v>2</v>
      </c>
      <c r="B15" s="30">
        <v>1.75</v>
      </c>
      <c r="C15" s="31" t="s">
        <v>211</v>
      </c>
      <c r="D15" s="32"/>
      <c r="E15" s="32"/>
      <c r="G15" s="32">
        <v>3281.22</v>
      </c>
      <c r="H15" s="32">
        <v>4044.23</v>
      </c>
      <c r="I15" s="121">
        <f t="shared" si="0"/>
        <v>0</v>
      </c>
      <c r="J15" s="121">
        <f t="shared" si="0"/>
        <v>0</v>
      </c>
      <c r="L15" s="29"/>
    </row>
    <row r="16" spans="1:12" ht="18" customHeight="1" x14ac:dyDescent="0.2">
      <c r="A16" s="29">
        <v>2</v>
      </c>
      <c r="B16" s="30">
        <v>1.75</v>
      </c>
      <c r="C16" s="31" t="s">
        <v>212</v>
      </c>
      <c r="D16" s="32"/>
      <c r="E16" s="32"/>
      <c r="G16" s="32">
        <v>4004</v>
      </c>
      <c r="H16" s="32">
        <v>2885.09</v>
      </c>
      <c r="I16" s="33">
        <f t="shared" si="0"/>
        <v>0</v>
      </c>
      <c r="J16" s="33">
        <f t="shared" si="0"/>
        <v>0</v>
      </c>
      <c r="L16" s="29"/>
    </row>
    <row r="17" spans="1:12" ht="18" customHeight="1" x14ac:dyDescent="0.2">
      <c r="A17" s="29">
        <v>2</v>
      </c>
      <c r="B17" s="30">
        <v>1.75</v>
      </c>
      <c r="C17" s="31" t="s">
        <v>213</v>
      </c>
      <c r="D17" s="32"/>
      <c r="E17" s="32"/>
      <c r="G17" s="32">
        <v>1551.25</v>
      </c>
      <c r="H17" s="32">
        <v>1992.73</v>
      </c>
      <c r="I17" s="33">
        <f t="shared" si="0"/>
        <v>0</v>
      </c>
      <c r="J17" s="33">
        <f t="shared" si="0"/>
        <v>0</v>
      </c>
      <c r="L17" s="29"/>
    </row>
    <row r="18" spans="1:12" ht="18" customHeight="1" x14ac:dyDescent="0.2">
      <c r="A18" s="29">
        <v>2</v>
      </c>
      <c r="B18" s="30">
        <v>1.75</v>
      </c>
      <c r="C18" s="31" t="s">
        <v>214</v>
      </c>
      <c r="D18" s="120"/>
      <c r="E18" s="120"/>
      <c r="G18" s="120">
        <v>3759.26</v>
      </c>
      <c r="H18" s="120">
        <v>4000</v>
      </c>
      <c r="I18" s="33">
        <f t="shared" si="0"/>
        <v>0</v>
      </c>
      <c r="J18" s="33">
        <f t="shared" si="0"/>
        <v>0</v>
      </c>
      <c r="L18" s="29"/>
    </row>
    <row r="19" spans="1:12" ht="18" customHeight="1" x14ac:dyDescent="0.2">
      <c r="A19" s="24"/>
      <c r="B19" s="35" t="s">
        <v>215</v>
      </c>
      <c r="C19" s="20"/>
      <c r="D19" s="36">
        <f>SUM(D12:D18)/7</f>
        <v>0</v>
      </c>
      <c r="E19" s="36">
        <f>SUM(E12:E18)/7</f>
        <v>0</v>
      </c>
      <c r="G19" s="36">
        <f>SUM(G12:G18)/7</f>
        <v>2778.3414285714284</v>
      </c>
      <c r="H19" s="36">
        <f>SUM(H12:H18)/7</f>
        <v>3071.3885714285716</v>
      </c>
      <c r="I19" s="37">
        <f t="shared" si="0"/>
        <v>0</v>
      </c>
      <c r="J19" s="37">
        <f t="shared" si="0"/>
        <v>0</v>
      </c>
      <c r="L19" s="24"/>
    </row>
    <row r="20" spans="1:12" ht="18" customHeight="1" x14ac:dyDescent="0.2">
      <c r="A20" s="29">
        <v>3</v>
      </c>
      <c r="B20" s="30">
        <v>2.5</v>
      </c>
      <c r="C20" s="31" t="s">
        <v>216</v>
      </c>
      <c r="D20" s="32"/>
      <c r="E20" s="32"/>
      <c r="G20" s="32">
        <v>2690</v>
      </c>
      <c r="H20" s="32">
        <v>2690</v>
      </c>
      <c r="I20" s="33">
        <f t="shared" si="0"/>
        <v>0</v>
      </c>
      <c r="J20" s="33">
        <f t="shared" si="0"/>
        <v>0</v>
      </c>
      <c r="L20" s="29"/>
    </row>
    <row r="21" spans="1:12" ht="18" customHeight="1" x14ac:dyDescent="0.2">
      <c r="A21" s="29">
        <v>3</v>
      </c>
      <c r="B21" s="30">
        <v>2.5</v>
      </c>
      <c r="C21" s="31" t="s">
        <v>217</v>
      </c>
      <c r="D21" s="120"/>
      <c r="E21" s="120"/>
      <c r="G21" s="120">
        <v>3835.64</v>
      </c>
      <c r="H21" s="120">
        <v>4252.1000000000004</v>
      </c>
      <c r="I21" s="33">
        <f t="shared" si="0"/>
        <v>0</v>
      </c>
      <c r="J21" s="33">
        <f t="shared" si="0"/>
        <v>0</v>
      </c>
      <c r="L21" s="29"/>
    </row>
    <row r="22" spans="1:12" ht="18" customHeight="1" x14ac:dyDescent="0.2">
      <c r="A22" s="29">
        <v>3</v>
      </c>
      <c r="B22" s="30">
        <v>2.5</v>
      </c>
      <c r="C22" s="31" t="s">
        <v>218</v>
      </c>
      <c r="D22" s="32"/>
      <c r="E22" s="120"/>
      <c r="F22" s="108"/>
      <c r="G22" s="32">
        <v>3215</v>
      </c>
      <c r="H22" s="120">
        <v>3708.33</v>
      </c>
      <c r="I22" s="121">
        <f t="shared" si="0"/>
        <v>0</v>
      </c>
      <c r="J22" s="121">
        <f t="shared" si="0"/>
        <v>0</v>
      </c>
      <c r="L22" s="29"/>
    </row>
    <row r="23" spans="1:12" ht="18" customHeight="1" x14ac:dyDescent="0.2">
      <c r="A23" s="29">
        <v>3</v>
      </c>
      <c r="B23" s="30">
        <v>2.5</v>
      </c>
      <c r="C23" s="31" t="s">
        <v>219</v>
      </c>
      <c r="D23" s="32"/>
      <c r="E23" s="32"/>
      <c r="G23" s="32">
        <v>2437.4499999999998</v>
      </c>
      <c r="H23" s="32">
        <v>2756.25</v>
      </c>
      <c r="I23" s="33">
        <f t="shared" si="0"/>
        <v>0</v>
      </c>
      <c r="J23" s="33">
        <f t="shared" si="0"/>
        <v>0</v>
      </c>
      <c r="L23" s="101"/>
    </row>
    <row r="24" spans="1:12" ht="18" customHeight="1" x14ac:dyDescent="0.2">
      <c r="A24" s="29">
        <v>3</v>
      </c>
      <c r="B24" s="30">
        <v>2.5</v>
      </c>
      <c r="C24" s="31" t="s">
        <v>220</v>
      </c>
      <c r="D24" s="32"/>
      <c r="E24" s="32"/>
      <c r="G24" s="32">
        <v>4520</v>
      </c>
      <c r="H24" s="32">
        <v>5175</v>
      </c>
      <c r="I24" s="33">
        <f t="shared" ref="I24:J38" si="1">D24/G24*100</f>
        <v>0</v>
      </c>
      <c r="J24" s="33">
        <f t="shared" si="1"/>
        <v>0</v>
      </c>
      <c r="L24" s="29"/>
    </row>
    <row r="25" spans="1:12" ht="18" customHeight="1" x14ac:dyDescent="0.2">
      <c r="A25" s="29">
        <v>3</v>
      </c>
      <c r="B25" s="30">
        <v>2.5</v>
      </c>
      <c r="C25" s="31" t="s">
        <v>221</v>
      </c>
      <c r="D25" s="120"/>
      <c r="E25" s="32"/>
      <c r="G25" s="120">
        <v>3010.27</v>
      </c>
      <c r="H25" s="32">
        <v>2964.28</v>
      </c>
      <c r="I25" s="121">
        <f t="shared" si="1"/>
        <v>0</v>
      </c>
      <c r="J25" s="33">
        <f t="shared" si="1"/>
        <v>0</v>
      </c>
      <c r="L25" s="29"/>
    </row>
    <row r="26" spans="1:12" ht="18" customHeight="1" x14ac:dyDescent="0.2">
      <c r="A26" s="24"/>
      <c r="B26" s="35" t="s">
        <v>222</v>
      </c>
      <c r="C26" s="20"/>
      <c r="D26" s="36">
        <f>SUM(D20:D25)/6</f>
        <v>0</v>
      </c>
      <c r="E26" s="36">
        <f>SUM(E20:E25)/6</f>
        <v>0</v>
      </c>
      <c r="G26" s="36">
        <f>SUM(G20:G25)/6</f>
        <v>3284.7266666666669</v>
      </c>
      <c r="H26" s="36">
        <f>SUM(H20:H25)/6</f>
        <v>3590.9933333333333</v>
      </c>
      <c r="I26" s="37">
        <f t="shared" si="1"/>
        <v>0</v>
      </c>
      <c r="J26" s="37">
        <f t="shared" si="1"/>
        <v>0</v>
      </c>
      <c r="L26" s="24"/>
    </row>
    <row r="27" spans="1:12" ht="18" customHeight="1" x14ac:dyDescent="0.2">
      <c r="A27" s="29">
        <v>4</v>
      </c>
      <c r="B27" s="30">
        <v>3</v>
      </c>
      <c r="C27" s="31" t="s">
        <v>223</v>
      </c>
      <c r="D27" s="32"/>
      <c r="E27" s="120"/>
      <c r="G27" s="32">
        <v>5635.74</v>
      </c>
      <c r="H27" s="120">
        <v>7062</v>
      </c>
      <c r="I27" s="33">
        <f t="shared" si="1"/>
        <v>0</v>
      </c>
      <c r="J27" s="121">
        <f>E27/H27*100</f>
        <v>0</v>
      </c>
      <c r="L27" s="122"/>
    </row>
    <row r="28" spans="1:12" ht="18" customHeight="1" x14ac:dyDescent="0.2">
      <c r="A28" s="29">
        <v>4</v>
      </c>
      <c r="B28" s="30">
        <v>3</v>
      </c>
      <c r="C28" s="31" t="s">
        <v>224</v>
      </c>
      <c r="D28" s="32"/>
      <c r="E28" s="32"/>
      <c r="G28" s="32">
        <v>5805</v>
      </c>
      <c r="H28" s="32">
        <v>5944.44</v>
      </c>
      <c r="I28" s="33">
        <f t="shared" si="1"/>
        <v>0</v>
      </c>
      <c r="J28" s="33">
        <f t="shared" si="1"/>
        <v>0</v>
      </c>
      <c r="L28" s="29"/>
    </row>
    <row r="29" spans="1:12" ht="18" customHeight="1" x14ac:dyDescent="0.2">
      <c r="A29" s="24"/>
      <c r="B29" s="35" t="s">
        <v>225</v>
      </c>
      <c r="C29" s="20"/>
      <c r="D29" s="36">
        <f>SUM(D27:D28)/2</f>
        <v>0</v>
      </c>
      <c r="E29" s="36">
        <f>SUM(E27:E28)/2</f>
        <v>0</v>
      </c>
      <c r="G29" s="36">
        <f>SUM(G27:G28)/2</f>
        <v>5720.37</v>
      </c>
      <c r="H29" s="36">
        <f>SUM(H27:H28)/2</f>
        <v>6503.2199999999993</v>
      </c>
      <c r="I29" s="37">
        <f t="shared" si="1"/>
        <v>0</v>
      </c>
      <c r="J29" s="37">
        <f t="shared" si="1"/>
        <v>0</v>
      </c>
      <c r="L29" s="24"/>
    </row>
    <row r="30" spans="1:12" ht="18" customHeight="1" x14ac:dyDescent="0.2">
      <c r="A30" s="29">
        <v>5</v>
      </c>
      <c r="B30" s="30">
        <v>3.5</v>
      </c>
      <c r="C30" s="31" t="s">
        <v>226</v>
      </c>
      <c r="D30" s="32"/>
      <c r="E30" s="32"/>
      <c r="G30" s="32">
        <v>3830</v>
      </c>
      <c r="H30" s="32">
        <v>7240</v>
      </c>
      <c r="I30" s="33">
        <f t="shared" si="1"/>
        <v>0</v>
      </c>
      <c r="J30" s="33">
        <f t="shared" si="1"/>
        <v>0</v>
      </c>
      <c r="L30" s="29"/>
    </row>
    <row r="31" spans="1:12" ht="18" customHeight="1" x14ac:dyDescent="0.2">
      <c r="A31" s="29">
        <v>5</v>
      </c>
      <c r="B31" s="30">
        <v>3.5</v>
      </c>
      <c r="C31" s="31" t="s">
        <v>227</v>
      </c>
      <c r="D31" s="32"/>
      <c r="E31" s="120"/>
      <c r="G31" s="32">
        <v>2023.2</v>
      </c>
      <c r="H31" s="120">
        <v>2609.52</v>
      </c>
      <c r="I31" s="33">
        <f t="shared" si="1"/>
        <v>0</v>
      </c>
      <c r="J31" s="33">
        <f t="shared" si="1"/>
        <v>0</v>
      </c>
      <c r="L31" s="29"/>
    </row>
    <row r="32" spans="1:12" ht="18" customHeight="1" x14ac:dyDescent="0.2">
      <c r="A32" s="24"/>
      <c r="B32" s="35" t="s">
        <v>228</v>
      </c>
      <c r="C32" s="20"/>
      <c r="D32" s="36">
        <f>SUM(D30:D31)/2</f>
        <v>0</v>
      </c>
      <c r="E32" s="36">
        <f>SUM(E30:E31)/2</f>
        <v>0</v>
      </c>
      <c r="G32" s="36">
        <f>SUM(G30:G31)/2</f>
        <v>2926.6</v>
      </c>
      <c r="H32" s="36">
        <f>SUM(H30:H31)/2</f>
        <v>4924.76</v>
      </c>
      <c r="I32" s="37">
        <f t="shared" si="1"/>
        <v>0</v>
      </c>
      <c r="J32" s="37">
        <f t="shared" si="1"/>
        <v>0</v>
      </c>
      <c r="L32" s="24"/>
    </row>
    <row r="33" spans="1:12" ht="18" customHeight="1" x14ac:dyDescent="0.2">
      <c r="A33" s="29">
        <v>6</v>
      </c>
      <c r="B33" s="30">
        <v>4.5</v>
      </c>
      <c r="C33" s="31" t="s">
        <v>229</v>
      </c>
      <c r="D33" s="32"/>
      <c r="E33" s="32"/>
      <c r="G33" s="32">
        <v>3800</v>
      </c>
      <c r="H33" s="32">
        <v>3800</v>
      </c>
      <c r="I33" s="33">
        <f t="shared" si="1"/>
        <v>0</v>
      </c>
      <c r="J33" s="33">
        <f t="shared" si="1"/>
        <v>0</v>
      </c>
      <c r="L33" s="29"/>
    </row>
    <row r="34" spans="1:12" ht="18" customHeight="1" x14ac:dyDescent="0.2">
      <c r="A34" s="29">
        <v>6</v>
      </c>
      <c r="B34" s="30">
        <v>4.5</v>
      </c>
      <c r="C34" s="31" t="s">
        <v>230</v>
      </c>
      <c r="D34" s="32"/>
      <c r="E34" s="32"/>
      <c r="G34" s="32">
        <v>2880</v>
      </c>
      <c r="H34" s="32">
        <v>3690</v>
      </c>
      <c r="I34" s="33">
        <f t="shared" si="1"/>
        <v>0</v>
      </c>
      <c r="J34" s="33">
        <f t="shared" si="1"/>
        <v>0</v>
      </c>
      <c r="L34" s="29"/>
    </row>
    <row r="35" spans="1:12" ht="18" customHeight="1" x14ac:dyDescent="0.2">
      <c r="A35" s="29">
        <v>6</v>
      </c>
      <c r="B35" s="30">
        <v>4.5</v>
      </c>
      <c r="C35" s="31" t="s">
        <v>231</v>
      </c>
      <c r="D35" s="32"/>
      <c r="E35" s="32"/>
      <c r="G35" s="32">
        <v>3415.12</v>
      </c>
      <c r="H35" s="32">
        <v>2600</v>
      </c>
      <c r="I35" s="33">
        <f t="shared" si="1"/>
        <v>0</v>
      </c>
      <c r="J35" s="33">
        <f t="shared" si="1"/>
        <v>0</v>
      </c>
      <c r="L35" s="29"/>
    </row>
    <row r="36" spans="1:12" ht="18" customHeight="1" x14ac:dyDescent="0.2">
      <c r="A36" s="29">
        <v>6</v>
      </c>
      <c r="B36" s="30">
        <v>4.5</v>
      </c>
      <c r="C36" s="31" t="s">
        <v>232</v>
      </c>
      <c r="D36" s="39"/>
      <c r="E36" s="120"/>
      <c r="G36" s="39" t="s">
        <v>66</v>
      </c>
      <c r="H36" s="120">
        <v>3471.88</v>
      </c>
      <c r="I36" s="33" t="str">
        <f>IFERROR(D36/G36*100,"-")</f>
        <v>-</v>
      </c>
      <c r="J36" s="121">
        <f t="shared" si="1"/>
        <v>0</v>
      </c>
      <c r="L36" s="29"/>
    </row>
    <row r="37" spans="1:12" ht="18" customHeight="1" x14ac:dyDescent="0.2">
      <c r="A37" s="29">
        <v>6</v>
      </c>
      <c r="B37" s="30">
        <v>4.5</v>
      </c>
      <c r="C37" s="31" t="s">
        <v>233</v>
      </c>
      <c r="D37" s="39"/>
      <c r="E37" s="39"/>
      <c r="G37" s="39" t="s">
        <v>622</v>
      </c>
      <c r="H37" s="39">
        <v>10411.790000000001</v>
      </c>
      <c r="I37" s="33" t="str">
        <f>IFERROR(D37/G37*100,"-")</f>
        <v>-</v>
      </c>
      <c r="J37" s="33">
        <f>E37/H37*100</f>
        <v>0</v>
      </c>
      <c r="L37" s="29"/>
    </row>
    <row r="38" spans="1:12" ht="18" customHeight="1" x14ac:dyDescent="0.2">
      <c r="A38" s="40"/>
      <c r="B38" s="41" t="s">
        <v>234</v>
      </c>
      <c r="C38" s="42"/>
      <c r="D38" s="43">
        <f>SUM(D33:D35)/3</f>
        <v>0</v>
      </c>
      <c r="E38" s="43">
        <f>SUM(E33:E37)/5</f>
        <v>0</v>
      </c>
      <c r="G38" s="43">
        <f>SUM(G33:G35)/3</f>
        <v>3365.0399999999995</v>
      </c>
      <c r="H38" s="43">
        <f>SUM(H33:H37)/5</f>
        <v>4794.7340000000004</v>
      </c>
      <c r="I38" s="37">
        <f>D38/G38*100</f>
        <v>0</v>
      </c>
      <c r="J38" s="37">
        <f t="shared" si="1"/>
        <v>0</v>
      </c>
      <c r="L38" s="24"/>
    </row>
    <row r="39" spans="1:12" s="22" customFormat="1" ht="8.25" customHeight="1" x14ac:dyDescent="0.2">
      <c r="A39" s="25"/>
      <c r="B39" s="26"/>
      <c r="C39" s="27"/>
      <c r="D39" s="26"/>
      <c r="E39" s="28"/>
      <c r="G39" s="26"/>
      <c r="H39" s="28"/>
      <c r="I39" s="26"/>
      <c r="J39" s="28"/>
    </row>
    <row r="40" spans="1:12" ht="19.899999999999999" customHeight="1" x14ac:dyDescent="0.2">
      <c r="A40" s="44"/>
      <c r="B40" s="45" t="s">
        <v>235</v>
      </c>
      <c r="C40" s="46"/>
      <c r="D40" s="47">
        <f>(D7+D8+D9+D14+D10+D12+D13+D15+D16+D17+D18+D20+D21+D22+D23+D24+D25+D27+D28+D30+D31+D33+D34+D35)/24</f>
        <v>0</v>
      </c>
      <c r="E40" s="47">
        <f>(E7+E8+E9+E14+E10+E12+E13+E15+E16+E17+E18+E20+E21+E22+E23+E24+E25+E27+E28+E30+E31+E33+E34+E35+E36+E37)/26</f>
        <v>0</v>
      </c>
      <c r="G40" s="47">
        <f>(G7+G8+G9+G14+G10+G12+G13+G15+G16+G17+G18+G20+G21+G22+G23+G24+G25+G27+G28+G30+G31+G33+G34+G35)/24</f>
        <v>3151.8049999999998</v>
      </c>
      <c r="H40" s="47">
        <f>(H7+H8+H9+H14+H10+H12+H13+H15+H16+H17+H18+H20+H21+H22+H23+H24+H25+H27+H28+H30+H31+H33+H34+H35+H36+H37)/26</f>
        <v>3948.8126923076925</v>
      </c>
      <c r="I40" s="37">
        <f>D40/G40*100</f>
        <v>0</v>
      </c>
      <c r="J40" s="37">
        <f>E40/H40*100</f>
        <v>0</v>
      </c>
    </row>
    <row r="41" spans="1:12" x14ac:dyDescent="0.2">
      <c r="B41" s="48"/>
      <c r="C41" s="48"/>
      <c r="D41" s="49"/>
      <c r="E41" s="49"/>
    </row>
  </sheetData>
  <mergeCells count="2">
    <mergeCell ref="A1:E2"/>
    <mergeCell ref="G1:J2"/>
  </mergeCells>
  <pageMargins left="0.70866141732283472" right="0.70866141732283472" top="0.74803149606299213" bottom="0.74803149606299213" header="0.31496062992125984" footer="0.31496062992125984"/>
  <pageSetup paperSize="9" scale="42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" sqref="A2:A7"/>
    </sheetView>
  </sheetViews>
  <sheetFormatPr defaultRowHeight="12.75" x14ac:dyDescent="0.2"/>
  <cols>
    <col min="1" max="1" width="18.140625" customWidth="1"/>
  </cols>
  <sheetData>
    <row r="1" spans="1:1" x14ac:dyDescent="0.2">
      <c r="A1" s="394" t="s">
        <v>666</v>
      </c>
    </row>
    <row r="2" spans="1:1" x14ac:dyDescent="0.2">
      <c r="A2" s="394">
        <v>3000</v>
      </c>
    </row>
    <row r="3" spans="1:1" x14ac:dyDescent="0.2">
      <c r="A3" s="394">
        <v>4000</v>
      </c>
    </row>
    <row r="4" spans="1:1" x14ac:dyDescent="0.2">
      <c r="A4" s="394">
        <v>5500</v>
      </c>
    </row>
    <row r="5" spans="1:1" x14ac:dyDescent="0.2">
      <c r="A5" s="394">
        <v>8000</v>
      </c>
    </row>
    <row r="6" spans="1:1" x14ac:dyDescent="0.2">
      <c r="A6" s="394">
        <v>11000</v>
      </c>
    </row>
    <row r="7" spans="1:1" x14ac:dyDescent="0.2">
      <c r="A7" s="394">
        <v>15000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43"/>
  <sheetViews>
    <sheetView view="pageBreakPreview" zoomScale="70" zoomScaleNormal="66" zoomScaleSheetLayoutView="70" workbookViewId="0">
      <selection activeCell="D28" sqref="D28"/>
    </sheetView>
  </sheetViews>
  <sheetFormatPr defaultColWidth="9.140625" defaultRowHeight="18" x14ac:dyDescent="0.25"/>
  <cols>
    <col min="1" max="1" width="9.140625" style="86"/>
    <col min="2" max="2" width="9.140625" style="135"/>
    <col min="3" max="3" width="79.28515625" style="135" customWidth="1"/>
    <col min="4" max="5" width="25.7109375" style="136" customWidth="1"/>
    <col min="6" max="6" width="25.7109375" style="137" customWidth="1"/>
    <col min="7" max="7" width="2.42578125" style="54" customWidth="1"/>
    <col min="8" max="10" width="18.85546875" style="87" customWidth="1"/>
    <col min="11" max="11" width="13" style="93" customWidth="1"/>
    <col min="12" max="12" width="9.140625" style="54" customWidth="1"/>
    <col min="13" max="16384" width="9.140625" style="54"/>
  </cols>
  <sheetData>
    <row r="1" spans="1:11" s="58" customFormat="1" ht="69.75" customHeight="1" x14ac:dyDescent="0.35">
      <c r="A1" s="664" t="s">
        <v>675</v>
      </c>
      <c r="B1" s="664"/>
      <c r="C1" s="664"/>
      <c r="D1" s="664"/>
      <c r="E1" s="664"/>
      <c r="F1" s="664"/>
      <c r="H1" s="88"/>
      <c r="I1" s="88"/>
      <c r="J1" s="88"/>
      <c r="K1" s="92"/>
    </row>
    <row r="2" spans="1:11" s="58" customFormat="1" ht="20.100000000000001" customHeight="1" x14ac:dyDescent="0.35">
      <c r="A2" s="325"/>
      <c r="B2" s="326"/>
      <c r="C2" s="326"/>
      <c r="D2" s="326"/>
      <c r="E2" s="326"/>
      <c r="F2" s="326"/>
      <c r="H2" s="88"/>
      <c r="I2" s="88"/>
      <c r="J2" s="88"/>
      <c r="K2" s="92"/>
    </row>
    <row r="3" spans="1:11" s="58" customFormat="1" ht="20.100000000000001" customHeight="1" x14ac:dyDescent="0.35">
      <c r="A3" s="127" t="s">
        <v>650</v>
      </c>
      <c r="B3" s="326"/>
      <c r="C3" s="326"/>
      <c r="D3" s="326"/>
      <c r="E3" s="326"/>
      <c r="F3" s="326"/>
      <c r="H3" s="88"/>
      <c r="I3" s="88"/>
      <c r="J3" s="88"/>
      <c r="K3" s="92"/>
    </row>
    <row r="4" spans="1:11" s="58" customFormat="1" ht="20.100000000000001" customHeight="1" x14ac:dyDescent="0.35">
      <c r="A4" s="325"/>
      <c r="B4" s="326"/>
      <c r="C4" s="326"/>
      <c r="D4" s="326"/>
      <c r="E4" s="326"/>
      <c r="F4" s="128"/>
      <c r="H4" s="88"/>
      <c r="I4" s="88"/>
      <c r="J4" s="88"/>
      <c r="K4" s="92"/>
    </row>
    <row r="5" spans="1:11" ht="72.75" customHeight="1" x14ac:dyDescent="0.25">
      <c r="A5" s="662" t="s">
        <v>153</v>
      </c>
      <c r="B5" s="663"/>
      <c r="C5" s="327" t="s">
        <v>154</v>
      </c>
      <c r="D5" s="396" t="s">
        <v>672</v>
      </c>
      <c r="E5" s="396" t="s">
        <v>666</v>
      </c>
      <c r="F5" s="317" t="s">
        <v>667</v>
      </c>
      <c r="H5" s="389"/>
      <c r="I5" s="389"/>
      <c r="J5" s="389"/>
      <c r="K5" s="389"/>
    </row>
    <row r="6" spans="1:11" ht="37.9" customHeight="1" x14ac:dyDescent="0.25">
      <c r="A6" s="665" t="s">
        <v>2</v>
      </c>
      <c r="B6" s="666"/>
      <c r="C6" s="129" t="s">
        <v>29</v>
      </c>
      <c r="D6" s="328"/>
      <c r="E6" s="396"/>
      <c r="F6" s="317"/>
      <c r="H6" s="389"/>
      <c r="I6" s="389"/>
      <c r="J6" s="389"/>
      <c r="K6" s="389"/>
    </row>
    <row r="7" spans="1:11" x14ac:dyDescent="0.25">
      <c r="A7" s="323"/>
      <c r="B7" s="323" t="s">
        <v>27</v>
      </c>
      <c r="C7" s="320" t="s">
        <v>347</v>
      </c>
      <c r="D7" s="338">
        <v>3</v>
      </c>
      <c r="E7" s="126"/>
      <c r="F7" s="84">
        <f>D7*E7</f>
        <v>0</v>
      </c>
      <c r="H7" s="390"/>
      <c r="I7" s="124"/>
      <c r="J7" s="125"/>
    </row>
    <row r="8" spans="1:11" x14ac:dyDescent="0.25">
      <c r="A8" s="324"/>
      <c r="B8" s="324"/>
      <c r="C8" s="320" t="s">
        <v>349</v>
      </c>
      <c r="D8" s="338">
        <v>3</v>
      </c>
      <c r="E8" s="126"/>
      <c r="F8" s="84">
        <f t="shared" ref="F8:F11" si="0">D8*E8</f>
        <v>0</v>
      </c>
      <c r="H8" s="390"/>
      <c r="I8" s="124"/>
      <c r="J8" s="125"/>
    </row>
    <row r="9" spans="1:11" x14ac:dyDescent="0.25">
      <c r="A9" s="324"/>
      <c r="B9" s="324"/>
      <c r="C9" s="320" t="s">
        <v>348</v>
      </c>
      <c r="D9" s="338">
        <v>3</v>
      </c>
      <c r="E9" s="126"/>
      <c r="F9" s="84">
        <f t="shared" si="0"/>
        <v>0</v>
      </c>
      <c r="H9" s="390"/>
      <c r="I9" s="124"/>
      <c r="J9" s="125"/>
    </row>
    <row r="10" spans="1:11" x14ac:dyDescent="0.25">
      <c r="A10" s="324"/>
      <c r="B10" s="324"/>
      <c r="C10" s="320" t="s">
        <v>346</v>
      </c>
      <c r="D10" s="338">
        <v>3</v>
      </c>
      <c r="E10" s="126"/>
      <c r="F10" s="84">
        <f t="shared" si="0"/>
        <v>0</v>
      </c>
      <c r="H10" s="390"/>
      <c r="I10" s="124"/>
      <c r="J10" s="125"/>
    </row>
    <row r="11" spans="1:11" x14ac:dyDescent="0.25">
      <c r="A11" s="324"/>
      <c r="B11" s="324"/>
      <c r="C11" s="320" t="s">
        <v>350</v>
      </c>
      <c r="D11" s="338">
        <v>3</v>
      </c>
      <c r="E11" s="126"/>
      <c r="F11" s="84">
        <f t="shared" si="0"/>
        <v>0</v>
      </c>
      <c r="H11" s="390"/>
      <c r="I11" s="124"/>
      <c r="J11" s="125"/>
    </row>
    <row r="12" spans="1:11" ht="34.5" customHeight="1" x14ac:dyDescent="0.25">
      <c r="A12" s="130"/>
      <c r="B12" s="131"/>
      <c r="C12" s="132" t="s">
        <v>31</v>
      </c>
      <c r="D12" s="133"/>
      <c r="E12" s="401"/>
      <c r="F12" s="405"/>
      <c r="H12" s="398"/>
      <c r="I12" s="124"/>
      <c r="J12" s="125"/>
    </row>
    <row r="13" spans="1:11" x14ac:dyDescent="0.25">
      <c r="A13" s="321"/>
      <c r="B13" s="321"/>
      <c r="C13" s="320" t="s">
        <v>350</v>
      </c>
      <c r="D13" s="323">
        <v>2</v>
      </c>
      <c r="E13" s="402"/>
      <c r="F13" s="84">
        <f>D13*E13</f>
        <v>0</v>
      </c>
      <c r="H13" s="390"/>
      <c r="I13" s="124"/>
      <c r="J13" s="125"/>
    </row>
    <row r="14" spans="1:11" x14ac:dyDescent="0.25">
      <c r="A14" s="322"/>
      <c r="B14" s="322"/>
      <c r="C14" s="320" t="s">
        <v>346</v>
      </c>
      <c r="D14" s="338">
        <v>2</v>
      </c>
      <c r="E14" s="126"/>
      <c r="F14" s="84">
        <f t="shared" ref="F14:F17" si="1">D14*E14</f>
        <v>0</v>
      </c>
      <c r="H14" s="390"/>
      <c r="I14" s="124"/>
      <c r="J14" s="125"/>
    </row>
    <row r="15" spans="1:11" x14ac:dyDescent="0.25">
      <c r="A15" s="322"/>
      <c r="B15" s="322"/>
      <c r="C15" s="320" t="s">
        <v>347</v>
      </c>
      <c r="D15" s="338">
        <v>2</v>
      </c>
      <c r="E15" s="126"/>
      <c r="F15" s="84">
        <f t="shared" si="1"/>
        <v>0</v>
      </c>
      <c r="H15" s="390"/>
      <c r="I15" s="124"/>
      <c r="J15" s="125"/>
    </row>
    <row r="16" spans="1:11" x14ac:dyDescent="0.25">
      <c r="A16" s="322"/>
      <c r="B16" s="322"/>
      <c r="C16" s="320" t="s">
        <v>349</v>
      </c>
      <c r="D16" s="323">
        <v>2</v>
      </c>
      <c r="E16" s="402"/>
      <c r="F16" s="84">
        <f t="shared" si="1"/>
        <v>0</v>
      </c>
      <c r="H16" s="390"/>
      <c r="I16" s="124"/>
      <c r="J16" s="125"/>
    </row>
    <row r="17" spans="1:11" x14ac:dyDescent="0.25">
      <c r="A17" s="322"/>
      <c r="B17" s="322"/>
      <c r="C17" s="320" t="s">
        <v>348</v>
      </c>
      <c r="D17" s="338">
        <v>2</v>
      </c>
      <c r="E17" s="126"/>
      <c r="F17" s="84">
        <f t="shared" si="1"/>
        <v>0</v>
      </c>
      <c r="H17" s="390"/>
      <c r="I17" s="124"/>
      <c r="J17" s="125"/>
    </row>
    <row r="18" spans="1:11" ht="35.25" customHeight="1" x14ac:dyDescent="0.25">
      <c r="A18" s="130"/>
      <c r="B18" s="138"/>
      <c r="C18" s="132" t="s">
        <v>32</v>
      </c>
      <c r="D18" s="133"/>
      <c r="E18" s="392"/>
      <c r="F18" s="53"/>
      <c r="H18" s="107"/>
      <c r="I18" s="107"/>
      <c r="J18" s="257"/>
    </row>
    <row r="19" spans="1:11" x14ac:dyDescent="0.25">
      <c r="F19" s="55"/>
      <c r="H19" s="84"/>
      <c r="I19" s="84"/>
      <c r="J19" s="85"/>
    </row>
    <row r="20" spans="1:11" ht="35.25" customHeight="1" x14ac:dyDescent="0.25">
      <c r="A20" s="130"/>
      <c r="B20" s="138"/>
      <c r="C20" s="139" t="s">
        <v>195</v>
      </c>
      <c r="D20" s="140"/>
      <c r="E20" s="140"/>
      <c r="F20" s="56"/>
      <c r="H20" s="84"/>
      <c r="I20" s="84"/>
      <c r="J20" s="85"/>
    </row>
    <row r="21" spans="1:11" x14ac:dyDescent="0.25">
      <c r="A21" s="332"/>
      <c r="B21" s="332"/>
      <c r="C21" s="254" t="s">
        <v>34</v>
      </c>
      <c r="D21" s="158" t="s">
        <v>33</v>
      </c>
      <c r="E21" s="364"/>
      <c r="F21" s="605"/>
      <c r="G21" s="57"/>
      <c r="H21" s="111">
        <v>189</v>
      </c>
      <c r="I21" s="84">
        <f t="shared" ref="I21" si="2">F21-H21</f>
        <v>-189</v>
      </c>
      <c r="J21" s="85">
        <f t="shared" ref="J21:J23" si="3">IFERROR(F21/H21*100,"-")</f>
        <v>0</v>
      </c>
    </row>
    <row r="22" spans="1:11" ht="37.5" customHeight="1" x14ac:dyDescent="0.25">
      <c r="A22" s="333"/>
      <c r="B22" s="333"/>
      <c r="C22" s="335" t="s">
        <v>673</v>
      </c>
      <c r="D22" s="336"/>
      <c r="E22" s="336"/>
      <c r="F22" s="111"/>
      <c r="G22" s="57"/>
      <c r="H22" s="111">
        <v>109.5</v>
      </c>
      <c r="I22" s="84">
        <f>F24-H22</f>
        <v>-109.5</v>
      </c>
      <c r="J22" s="85">
        <f t="shared" si="3"/>
        <v>0</v>
      </c>
    </row>
    <row r="23" spans="1:11" x14ac:dyDescent="0.25">
      <c r="A23" s="333"/>
      <c r="B23" s="333"/>
      <c r="C23" s="261" t="s">
        <v>646</v>
      </c>
      <c r="D23" s="260"/>
      <c r="E23" s="260"/>
      <c r="F23" s="606"/>
      <c r="G23" s="57"/>
      <c r="H23" s="111">
        <v>36.5</v>
      </c>
      <c r="I23" s="84">
        <f>F25-H23</f>
        <v>-36.5</v>
      </c>
      <c r="J23" s="85">
        <f t="shared" si="3"/>
        <v>0</v>
      </c>
    </row>
    <row r="24" spans="1:11" x14ac:dyDescent="0.25">
      <c r="A24" s="334"/>
      <c r="B24" s="334"/>
      <c r="C24" s="194" t="s">
        <v>647</v>
      </c>
      <c r="D24" s="259"/>
      <c r="E24" s="259"/>
      <c r="F24" s="111"/>
      <c r="G24" s="57"/>
      <c r="H24" s="258">
        <v>2</v>
      </c>
      <c r="I24" s="84">
        <f>F26-H24</f>
        <v>-2</v>
      </c>
      <c r="J24" s="85">
        <f>IFERROR(F24/H22*100,"-")</f>
        <v>0</v>
      </c>
    </row>
    <row r="25" spans="1:11" x14ac:dyDescent="0.25">
      <c r="G25" s="57"/>
    </row>
    <row r="26" spans="1:11" x14ac:dyDescent="0.25">
      <c r="G26" s="57"/>
    </row>
    <row r="27" spans="1:11" s="51" customFormat="1" x14ac:dyDescent="0.25">
      <c r="A27" s="86"/>
      <c r="B27" s="135"/>
      <c r="C27" s="135"/>
      <c r="D27" s="136"/>
      <c r="E27" s="136"/>
      <c r="F27" s="137"/>
      <c r="H27" s="86"/>
      <c r="I27" s="86"/>
      <c r="J27" s="86"/>
      <c r="K27" s="93"/>
    </row>
    <row r="28" spans="1:11" x14ac:dyDescent="0.25">
      <c r="G28" s="57"/>
    </row>
    <row r="29" spans="1:11" x14ac:dyDescent="0.25">
      <c r="D29" s="136" t="s">
        <v>295</v>
      </c>
      <c r="G29" s="57"/>
    </row>
    <row r="30" spans="1:11" s="51" customFormat="1" ht="36.75" customHeight="1" x14ac:dyDescent="0.25">
      <c r="A30" s="331"/>
      <c r="B30" s="331"/>
      <c r="C30" s="331"/>
      <c r="D30" s="331"/>
      <c r="E30" s="331"/>
      <c r="F30" s="331"/>
      <c r="H30" s="86"/>
      <c r="I30" s="86"/>
      <c r="J30" s="86"/>
      <c r="K30" s="93"/>
    </row>
    <row r="31" spans="1:11" x14ac:dyDescent="0.25">
      <c r="G31" s="57"/>
    </row>
    <row r="32" spans="1:11" x14ac:dyDescent="0.25">
      <c r="G32" s="57"/>
    </row>
    <row r="33" spans="1:11" x14ac:dyDescent="0.25">
      <c r="G33" s="57"/>
    </row>
    <row r="34" spans="1:11" x14ac:dyDescent="0.25">
      <c r="G34" s="57"/>
    </row>
    <row r="35" spans="1:11" x14ac:dyDescent="0.25">
      <c r="G35" s="57"/>
    </row>
    <row r="36" spans="1:11" x14ac:dyDescent="0.25">
      <c r="A36" s="319"/>
      <c r="B36" s="319"/>
      <c r="C36" s="319"/>
      <c r="D36" s="319"/>
      <c r="E36" s="319"/>
      <c r="F36" s="319"/>
    </row>
    <row r="37" spans="1:11" ht="39" customHeight="1" x14ac:dyDescent="0.25">
      <c r="A37" s="318"/>
      <c r="B37" s="318"/>
      <c r="C37" s="318"/>
      <c r="D37" s="318"/>
      <c r="E37" s="318"/>
      <c r="F37" s="318"/>
    </row>
    <row r="38" spans="1:11" x14ac:dyDescent="0.25">
      <c r="G38" s="57"/>
    </row>
    <row r="39" spans="1:11" s="51" customFormat="1" ht="54" customHeight="1" x14ac:dyDescent="0.25">
      <c r="A39" s="318"/>
      <c r="B39" s="319"/>
      <c r="C39" s="319"/>
      <c r="D39" s="319"/>
      <c r="E39" s="319"/>
      <c r="F39" s="319"/>
      <c r="H39" s="86"/>
      <c r="I39" s="86"/>
      <c r="J39" s="86"/>
      <c r="K39" s="93"/>
    </row>
    <row r="40" spans="1:11" x14ac:dyDescent="0.25">
      <c r="G40" s="57"/>
    </row>
    <row r="41" spans="1:11" x14ac:dyDescent="0.25">
      <c r="G41" s="57"/>
    </row>
    <row r="42" spans="1:11" x14ac:dyDescent="0.25">
      <c r="G42" s="57"/>
    </row>
    <row r="43" spans="1:11" x14ac:dyDescent="0.25">
      <c r="G43" s="57"/>
    </row>
    <row r="44" spans="1:11" x14ac:dyDescent="0.25">
      <c r="G44" s="57"/>
    </row>
    <row r="45" spans="1:11" x14ac:dyDescent="0.25">
      <c r="G45" s="57"/>
    </row>
    <row r="46" spans="1:11" x14ac:dyDescent="0.25">
      <c r="G46" s="57"/>
    </row>
    <row r="47" spans="1:11" x14ac:dyDescent="0.25">
      <c r="G47" s="57"/>
    </row>
    <row r="48" spans="1:11" x14ac:dyDescent="0.25">
      <c r="G48" s="57"/>
    </row>
    <row r="49" spans="7:7" x14ac:dyDescent="0.25">
      <c r="G49" s="57"/>
    </row>
    <row r="50" spans="7:7" x14ac:dyDescent="0.25">
      <c r="G50" s="57"/>
    </row>
    <row r="51" spans="7:7" x14ac:dyDescent="0.25">
      <c r="G51" s="57"/>
    </row>
    <row r="52" spans="7:7" x14ac:dyDescent="0.25">
      <c r="G52" s="57"/>
    </row>
    <row r="53" spans="7:7" x14ac:dyDescent="0.25">
      <c r="G53" s="57"/>
    </row>
    <row r="54" spans="7:7" x14ac:dyDescent="0.25">
      <c r="G54" s="57"/>
    </row>
    <row r="55" spans="7:7" x14ac:dyDescent="0.25">
      <c r="G55" s="57"/>
    </row>
    <row r="56" spans="7:7" x14ac:dyDescent="0.25">
      <c r="G56" s="57"/>
    </row>
    <row r="57" spans="7:7" x14ac:dyDescent="0.25">
      <c r="G57" s="57"/>
    </row>
    <row r="58" spans="7:7" x14ac:dyDescent="0.25">
      <c r="G58" s="57"/>
    </row>
    <row r="59" spans="7:7" x14ac:dyDescent="0.25">
      <c r="G59" s="57"/>
    </row>
    <row r="60" spans="7:7" x14ac:dyDescent="0.25">
      <c r="G60" s="57"/>
    </row>
    <row r="61" spans="7:7" x14ac:dyDescent="0.25">
      <c r="G61" s="57"/>
    </row>
    <row r="62" spans="7:7" x14ac:dyDescent="0.25">
      <c r="G62" s="57"/>
    </row>
    <row r="63" spans="7:7" x14ac:dyDescent="0.25">
      <c r="G63" s="57"/>
    </row>
    <row r="64" spans="7:7" x14ac:dyDescent="0.25">
      <c r="G64" s="57"/>
    </row>
    <row r="65" spans="7:7" x14ac:dyDescent="0.25">
      <c r="G65" s="57"/>
    </row>
    <row r="66" spans="7:7" x14ac:dyDescent="0.25">
      <c r="G66" s="57"/>
    </row>
    <row r="67" spans="7:7" x14ac:dyDescent="0.25">
      <c r="G67" s="57"/>
    </row>
    <row r="68" spans="7:7" x14ac:dyDescent="0.25">
      <c r="G68" s="57"/>
    </row>
    <row r="69" spans="7:7" x14ac:dyDescent="0.25">
      <c r="G69" s="57"/>
    </row>
    <row r="70" spans="7:7" x14ac:dyDescent="0.25">
      <c r="G70" s="57"/>
    </row>
    <row r="71" spans="7:7" x14ac:dyDescent="0.25">
      <c r="G71" s="57"/>
    </row>
    <row r="72" spans="7:7" x14ac:dyDescent="0.25">
      <c r="G72" s="57"/>
    </row>
    <row r="73" spans="7:7" x14ac:dyDescent="0.25">
      <c r="G73" s="57"/>
    </row>
    <row r="74" spans="7:7" x14ac:dyDescent="0.25">
      <c r="G74" s="57"/>
    </row>
    <row r="75" spans="7:7" x14ac:dyDescent="0.25">
      <c r="G75" s="57"/>
    </row>
    <row r="76" spans="7:7" x14ac:dyDescent="0.25">
      <c r="G76" s="57"/>
    </row>
    <row r="77" spans="7:7" x14ac:dyDescent="0.25">
      <c r="G77" s="57"/>
    </row>
    <row r="78" spans="7:7" x14ac:dyDescent="0.25">
      <c r="G78" s="57"/>
    </row>
    <row r="79" spans="7:7" x14ac:dyDescent="0.25">
      <c r="G79" s="57"/>
    </row>
    <row r="80" spans="7:7" x14ac:dyDescent="0.25">
      <c r="G80" s="57"/>
    </row>
    <row r="81" spans="7:7" x14ac:dyDescent="0.25">
      <c r="G81" s="57"/>
    </row>
    <row r="82" spans="7:7" x14ac:dyDescent="0.25">
      <c r="G82" s="57"/>
    </row>
    <row r="83" spans="7:7" x14ac:dyDescent="0.25">
      <c r="G83" s="57"/>
    </row>
    <row r="84" spans="7:7" x14ac:dyDescent="0.25">
      <c r="G84" s="57"/>
    </row>
    <row r="85" spans="7:7" x14ac:dyDescent="0.25">
      <c r="G85" s="57"/>
    </row>
    <row r="86" spans="7:7" x14ac:dyDescent="0.25">
      <c r="G86" s="57"/>
    </row>
    <row r="87" spans="7:7" x14ac:dyDescent="0.25">
      <c r="G87" s="57"/>
    </row>
    <row r="88" spans="7:7" x14ac:dyDescent="0.25">
      <c r="G88" s="57"/>
    </row>
    <row r="89" spans="7:7" x14ac:dyDescent="0.25">
      <c r="G89" s="57"/>
    </row>
    <row r="90" spans="7:7" x14ac:dyDescent="0.25">
      <c r="G90" s="57"/>
    </row>
    <row r="91" spans="7:7" x14ac:dyDescent="0.25">
      <c r="G91" s="57"/>
    </row>
    <row r="92" spans="7:7" x14ac:dyDescent="0.25">
      <c r="G92" s="57"/>
    </row>
    <row r="93" spans="7:7" x14ac:dyDescent="0.25">
      <c r="G93" s="57"/>
    </row>
    <row r="94" spans="7:7" x14ac:dyDescent="0.25">
      <c r="G94" s="57"/>
    </row>
    <row r="95" spans="7:7" x14ac:dyDescent="0.25">
      <c r="G95" s="57"/>
    </row>
    <row r="96" spans="7:7" x14ac:dyDescent="0.25">
      <c r="G96" s="57"/>
    </row>
    <row r="97" spans="7:7" x14ac:dyDescent="0.25">
      <c r="G97" s="57"/>
    </row>
    <row r="98" spans="7:7" x14ac:dyDescent="0.25">
      <c r="G98" s="57"/>
    </row>
    <row r="99" spans="7:7" x14ac:dyDescent="0.25">
      <c r="G99" s="57"/>
    </row>
    <row r="100" spans="7:7" x14ac:dyDescent="0.25">
      <c r="G100" s="57"/>
    </row>
    <row r="101" spans="7:7" x14ac:dyDescent="0.25">
      <c r="G101" s="57"/>
    </row>
    <row r="102" spans="7:7" x14ac:dyDescent="0.25">
      <c r="G102" s="57"/>
    </row>
    <row r="103" spans="7:7" x14ac:dyDescent="0.25">
      <c r="G103" s="57"/>
    </row>
    <row r="104" spans="7:7" x14ac:dyDescent="0.25">
      <c r="G104" s="57"/>
    </row>
    <row r="105" spans="7:7" x14ac:dyDescent="0.25">
      <c r="G105" s="57"/>
    </row>
    <row r="106" spans="7:7" x14ac:dyDescent="0.25">
      <c r="G106" s="57"/>
    </row>
    <row r="107" spans="7:7" x14ac:dyDescent="0.25">
      <c r="G107" s="57"/>
    </row>
    <row r="108" spans="7:7" x14ac:dyDescent="0.25">
      <c r="G108" s="57"/>
    </row>
    <row r="109" spans="7:7" x14ac:dyDescent="0.25">
      <c r="G109" s="57"/>
    </row>
    <row r="110" spans="7:7" x14ac:dyDescent="0.25">
      <c r="G110" s="57"/>
    </row>
    <row r="111" spans="7:7" x14ac:dyDescent="0.25">
      <c r="G111" s="57"/>
    </row>
    <row r="112" spans="7:7" x14ac:dyDescent="0.25">
      <c r="G112" s="57"/>
    </row>
    <row r="113" spans="7:7" x14ac:dyDescent="0.25">
      <c r="G113" s="57"/>
    </row>
    <row r="114" spans="7:7" x14ac:dyDescent="0.25">
      <c r="G114" s="57"/>
    </row>
    <row r="115" spans="7:7" x14ac:dyDescent="0.25">
      <c r="G115" s="57"/>
    </row>
    <row r="116" spans="7:7" x14ac:dyDescent="0.25">
      <c r="G116" s="57"/>
    </row>
    <row r="117" spans="7:7" x14ac:dyDescent="0.25">
      <c r="G117" s="57"/>
    </row>
    <row r="118" spans="7:7" x14ac:dyDescent="0.25">
      <c r="G118" s="57"/>
    </row>
    <row r="119" spans="7:7" x14ac:dyDescent="0.25">
      <c r="G119" s="57"/>
    </row>
    <row r="120" spans="7:7" x14ac:dyDescent="0.25">
      <c r="G120" s="57"/>
    </row>
    <row r="121" spans="7:7" x14ac:dyDescent="0.25">
      <c r="G121" s="57"/>
    </row>
    <row r="122" spans="7:7" x14ac:dyDescent="0.25">
      <c r="G122" s="57"/>
    </row>
    <row r="123" spans="7:7" x14ac:dyDescent="0.25">
      <c r="G123" s="57"/>
    </row>
    <row r="124" spans="7:7" x14ac:dyDescent="0.25">
      <c r="G124" s="57"/>
    </row>
    <row r="125" spans="7:7" x14ac:dyDescent="0.25">
      <c r="G125" s="57"/>
    </row>
    <row r="126" spans="7:7" x14ac:dyDescent="0.25">
      <c r="G126" s="57"/>
    </row>
    <row r="127" spans="7:7" x14ac:dyDescent="0.25">
      <c r="G127" s="57"/>
    </row>
    <row r="128" spans="7:7" x14ac:dyDescent="0.25">
      <c r="G128" s="57"/>
    </row>
    <row r="129" spans="7:7" x14ac:dyDescent="0.25">
      <c r="G129" s="57"/>
    </row>
    <row r="130" spans="7:7" x14ac:dyDescent="0.25">
      <c r="G130" s="57"/>
    </row>
    <row r="131" spans="7:7" x14ac:dyDescent="0.25">
      <c r="G131" s="57"/>
    </row>
    <row r="132" spans="7:7" x14ac:dyDescent="0.25">
      <c r="G132" s="57"/>
    </row>
    <row r="133" spans="7:7" x14ac:dyDescent="0.25">
      <c r="G133" s="57"/>
    </row>
    <row r="134" spans="7:7" x14ac:dyDescent="0.25">
      <c r="G134" s="57"/>
    </row>
    <row r="135" spans="7:7" x14ac:dyDescent="0.25">
      <c r="G135" s="57"/>
    </row>
    <row r="136" spans="7:7" x14ac:dyDescent="0.25">
      <c r="G136" s="57"/>
    </row>
    <row r="138" spans="7:7" x14ac:dyDescent="0.25">
      <c r="G138" s="57"/>
    </row>
    <row r="139" spans="7:7" x14ac:dyDescent="0.25">
      <c r="G139" s="57"/>
    </row>
    <row r="140" spans="7:7" x14ac:dyDescent="0.25">
      <c r="G140" s="57"/>
    </row>
    <row r="141" spans="7:7" x14ac:dyDescent="0.25">
      <c r="G141" s="57"/>
    </row>
    <row r="142" spans="7:7" x14ac:dyDescent="0.25">
      <c r="G142" s="57"/>
    </row>
    <row r="143" spans="7:7" x14ac:dyDescent="0.25">
      <c r="G143" s="57"/>
    </row>
  </sheetData>
  <customSheetViews>
    <customSheetView guid="{839003FA-3055-4E28-826D-0A2EF77DACBD}" scale="70" showPageBreaks="1" fitToPage="1" printArea="1" view="pageBreakPreview">
      <selection activeCell="C33" sqref="C33"/>
      <pageMargins left="0.74803149606299213" right="0.74803149606299213" top="0.98425196850393704" bottom="0.98425196850393704" header="0" footer="0"/>
      <pageSetup paperSize="9" scale="29" orientation="portrait" r:id="rId1"/>
      <headerFooter alignWithMargins="0"/>
    </customSheetView>
  </customSheetViews>
  <mergeCells count="3">
    <mergeCell ref="A1:F1"/>
    <mergeCell ref="A5:B5"/>
    <mergeCell ref="A6:B6"/>
  </mergeCells>
  <phoneticPr fontId="2" type="noConversion"/>
  <pageMargins left="0.74803149606299213" right="0.74803149606299213" top="0.98425196850393704" bottom="0.98425196850393704" header="0" footer="0"/>
  <pageSetup paperSize="9" scale="50" orientation="portrait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šolnina!$A$2:$A$7</xm:f>
          </x14:formula1>
          <xm:sqref>E7:E11 E13:E17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53"/>
  <sheetViews>
    <sheetView view="pageBreakPreview" zoomScale="70" zoomScaleNormal="42" zoomScaleSheetLayoutView="70" workbookViewId="0">
      <selection activeCell="D142" sqref="D142"/>
    </sheetView>
  </sheetViews>
  <sheetFormatPr defaultColWidth="9.140625" defaultRowHeight="18" x14ac:dyDescent="0.25"/>
  <cols>
    <col min="1" max="1" width="9.140625" style="86"/>
    <col min="2" max="2" width="9.140625" style="135"/>
    <col min="3" max="3" width="59" style="135" customWidth="1"/>
    <col min="4" max="5" width="20.5703125" style="136" customWidth="1"/>
    <col min="6" max="6" width="18" style="137" bestFit="1" customWidth="1"/>
    <col min="7" max="7" width="2.42578125" style="87" customWidth="1"/>
    <col min="8" max="8" width="18.85546875" style="87" customWidth="1"/>
    <col min="9" max="9" width="19.85546875" style="87" customWidth="1"/>
    <col min="10" max="10" width="18.85546875" style="87" customWidth="1"/>
    <col min="11" max="11" width="13" style="574" customWidth="1"/>
    <col min="12" max="12" width="9.140625" style="87" customWidth="1"/>
    <col min="13" max="13" width="9.140625" style="87"/>
    <col min="14" max="14" width="11.28515625" style="87" customWidth="1"/>
    <col min="15" max="16384" width="9.140625" style="87"/>
  </cols>
  <sheetData>
    <row r="1" spans="1:11" s="88" customFormat="1" ht="69.75" customHeight="1" x14ac:dyDescent="0.35">
      <c r="A1" s="664" t="s">
        <v>675</v>
      </c>
      <c r="B1" s="664"/>
      <c r="C1" s="664"/>
      <c r="D1" s="664"/>
      <c r="E1" s="664"/>
      <c r="F1" s="664"/>
      <c r="K1" s="570"/>
    </row>
    <row r="2" spans="1:11" s="88" customFormat="1" ht="20.100000000000001" customHeight="1" x14ac:dyDescent="0.35">
      <c r="A2" s="558"/>
      <c r="B2" s="445"/>
      <c r="C2" s="445"/>
      <c r="D2" s="445"/>
      <c r="E2" s="445"/>
      <c r="F2" s="445"/>
      <c r="K2" s="570"/>
    </row>
    <row r="3" spans="1:11" s="88" customFormat="1" ht="20.100000000000001" customHeight="1" x14ac:dyDescent="0.35">
      <c r="A3" s="127" t="s">
        <v>650</v>
      </c>
      <c r="B3" s="445"/>
      <c r="C3" s="445"/>
      <c r="D3" s="445"/>
      <c r="E3" s="445"/>
      <c r="F3" s="445"/>
      <c r="K3" s="570"/>
    </row>
    <row r="4" spans="1:11" s="88" customFormat="1" ht="20.100000000000001" customHeight="1" x14ac:dyDescent="0.35">
      <c r="A4" s="558"/>
      <c r="B4" s="445"/>
      <c r="C4" s="445"/>
      <c r="D4" s="445"/>
      <c r="E4" s="445"/>
      <c r="F4" s="128"/>
      <c r="K4" s="570"/>
    </row>
    <row r="5" spans="1:11" ht="72.75" customHeight="1" x14ac:dyDescent="0.25">
      <c r="A5" s="662" t="s">
        <v>153</v>
      </c>
      <c r="B5" s="663"/>
      <c r="C5" s="446" t="s">
        <v>154</v>
      </c>
      <c r="D5" s="396" t="s">
        <v>672</v>
      </c>
      <c r="E5" s="396" t="s">
        <v>666</v>
      </c>
      <c r="F5" s="443" t="s">
        <v>667</v>
      </c>
      <c r="H5" s="389"/>
      <c r="I5" s="389"/>
      <c r="J5" s="389"/>
      <c r="K5" s="389"/>
    </row>
    <row r="6" spans="1:11" ht="37.9" customHeight="1" x14ac:dyDescent="0.25">
      <c r="A6" s="347" t="s">
        <v>3</v>
      </c>
      <c r="B6" s="571"/>
      <c r="C6" s="129" t="s">
        <v>29</v>
      </c>
      <c r="D6" s="345"/>
      <c r="E6" s="396"/>
      <c r="F6" s="443"/>
      <c r="H6" s="389"/>
      <c r="I6" s="389"/>
      <c r="J6" s="389"/>
      <c r="K6" s="389"/>
    </row>
    <row r="7" spans="1:11" x14ac:dyDescent="0.25">
      <c r="A7" s="361"/>
      <c r="B7" s="340" t="s">
        <v>26</v>
      </c>
      <c r="C7" s="572" t="s">
        <v>501</v>
      </c>
      <c r="D7" s="158">
        <v>3</v>
      </c>
      <c r="E7" s="588"/>
      <c r="F7" s="403">
        <f>E7*D7</f>
        <v>0</v>
      </c>
      <c r="H7" s="573"/>
      <c r="I7" s="124"/>
      <c r="J7" s="125"/>
    </row>
    <row r="8" spans="1:11" x14ac:dyDescent="0.25">
      <c r="A8" s="357"/>
      <c r="B8" s="341"/>
      <c r="C8" s="572" t="s">
        <v>502</v>
      </c>
      <c r="D8" s="460">
        <v>3</v>
      </c>
      <c r="E8" s="592"/>
      <c r="F8" s="403">
        <f t="shared" ref="F8:F20" si="0">E8*D8</f>
        <v>0</v>
      </c>
      <c r="H8" s="573"/>
      <c r="I8" s="124"/>
      <c r="J8" s="125"/>
    </row>
    <row r="9" spans="1:11" x14ac:dyDescent="0.25">
      <c r="A9" s="357"/>
      <c r="B9" s="341"/>
      <c r="C9" s="572" t="s">
        <v>56</v>
      </c>
      <c r="D9" s="460">
        <v>3</v>
      </c>
      <c r="E9" s="592"/>
      <c r="F9" s="403">
        <f t="shared" si="0"/>
        <v>0</v>
      </c>
      <c r="H9" s="573"/>
      <c r="I9" s="124"/>
      <c r="J9" s="125"/>
    </row>
    <row r="10" spans="1:11" x14ac:dyDescent="0.25">
      <c r="A10" s="357"/>
      <c r="B10" s="341"/>
      <c r="C10" s="179" t="s">
        <v>503</v>
      </c>
      <c r="D10" s="460">
        <v>3</v>
      </c>
      <c r="E10" s="592"/>
      <c r="F10" s="403">
        <f t="shared" si="0"/>
        <v>0</v>
      </c>
      <c r="H10" s="573"/>
      <c r="I10" s="124"/>
      <c r="J10" s="125"/>
    </row>
    <row r="11" spans="1:11" x14ac:dyDescent="0.25">
      <c r="A11" s="357"/>
      <c r="B11" s="341"/>
      <c r="C11" s="362" t="s">
        <v>504</v>
      </c>
      <c r="D11" s="158">
        <v>3</v>
      </c>
      <c r="E11" s="588"/>
      <c r="F11" s="403">
        <f t="shared" si="0"/>
        <v>0</v>
      </c>
      <c r="H11" s="573"/>
      <c r="I11" s="124"/>
      <c r="J11" s="125"/>
    </row>
    <row r="12" spans="1:11" x14ac:dyDescent="0.25">
      <c r="A12" s="341"/>
      <c r="B12" s="341" t="s">
        <v>27</v>
      </c>
      <c r="C12" s="449" t="s">
        <v>505</v>
      </c>
      <c r="D12" s="158">
        <v>3</v>
      </c>
      <c r="E12" s="588"/>
      <c r="F12" s="403">
        <f t="shared" si="0"/>
        <v>0</v>
      </c>
      <c r="H12" s="573"/>
      <c r="I12" s="124"/>
      <c r="J12" s="125"/>
    </row>
    <row r="13" spans="1:11" x14ac:dyDescent="0.25">
      <c r="A13" s="341"/>
      <c r="B13" s="341"/>
      <c r="C13" s="449" t="s">
        <v>506</v>
      </c>
      <c r="D13" s="460">
        <v>3</v>
      </c>
      <c r="E13" s="592"/>
      <c r="F13" s="403">
        <f t="shared" si="0"/>
        <v>0</v>
      </c>
      <c r="H13" s="573"/>
      <c r="I13" s="124"/>
      <c r="J13" s="125"/>
    </row>
    <row r="14" spans="1:11" x14ac:dyDescent="0.25">
      <c r="A14" s="341"/>
      <c r="B14" s="341"/>
      <c r="C14" s="449" t="s">
        <v>507</v>
      </c>
      <c r="D14" s="460">
        <v>3</v>
      </c>
      <c r="E14" s="592"/>
      <c r="F14" s="403">
        <f t="shared" si="0"/>
        <v>0</v>
      </c>
      <c r="H14" s="573"/>
      <c r="I14" s="124"/>
      <c r="J14" s="125"/>
    </row>
    <row r="15" spans="1:11" x14ac:dyDescent="0.25">
      <c r="A15" s="341"/>
      <c r="B15" s="341"/>
      <c r="C15" s="449" t="s">
        <v>58</v>
      </c>
      <c r="D15" s="460">
        <v>3</v>
      </c>
      <c r="E15" s="592"/>
      <c r="F15" s="403">
        <f t="shared" si="0"/>
        <v>0</v>
      </c>
      <c r="H15" s="573"/>
      <c r="I15" s="124"/>
      <c r="J15" s="125"/>
    </row>
    <row r="16" spans="1:11" x14ac:dyDescent="0.25">
      <c r="A16" s="341"/>
      <c r="B16" s="341"/>
      <c r="C16" s="449" t="s">
        <v>54</v>
      </c>
      <c r="D16" s="460">
        <v>3</v>
      </c>
      <c r="E16" s="592"/>
      <c r="F16" s="403">
        <f t="shared" si="0"/>
        <v>0</v>
      </c>
      <c r="H16" s="573"/>
      <c r="I16" s="124"/>
      <c r="J16" s="125"/>
    </row>
    <row r="17" spans="1:12" x14ac:dyDescent="0.25">
      <c r="A17" s="341"/>
      <c r="B17" s="341"/>
      <c r="C17" s="449" t="s">
        <v>59</v>
      </c>
      <c r="D17" s="460">
        <v>3</v>
      </c>
      <c r="E17" s="592"/>
      <c r="F17" s="403">
        <f t="shared" si="0"/>
        <v>0</v>
      </c>
      <c r="H17" s="573"/>
      <c r="I17" s="124"/>
      <c r="J17" s="125"/>
    </row>
    <row r="18" spans="1:12" x14ac:dyDescent="0.25">
      <c r="A18" s="341"/>
      <c r="B18" s="341"/>
      <c r="C18" s="449" t="s">
        <v>57</v>
      </c>
      <c r="D18" s="460">
        <v>3</v>
      </c>
      <c r="E18" s="592"/>
      <c r="F18" s="403">
        <f t="shared" si="0"/>
        <v>0</v>
      </c>
      <c r="H18" s="573"/>
      <c r="I18" s="124"/>
      <c r="J18" s="125"/>
    </row>
    <row r="19" spans="1:12" x14ac:dyDescent="0.25">
      <c r="A19" s="341"/>
      <c r="B19" s="341"/>
      <c r="C19" s="449" t="s">
        <v>55</v>
      </c>
      <c r="D19" s="460">
        <v>3</v>
      </c>
      <c r="E19" s="592"/>
      <c r="F19" s="403">
        <f t="shared" si="0"/>
        <v>0</v>
      </c>
      <c r="H19" s="573"/>
      <c r="I19" s="124"/>
      <c r="J19" s="125"/>
    </row>
    <row r="20" spans="1:12" x14ac:dyDescent="0.25">
      <c r="A20" s="341"/>
      <c r="B20" s="341"/>
      <c r="C20" s="449" t="s">
        <v>508</v>
      </c>
      <c r="D20" s="460">
        <v>3</v>
      </c>
      <c r="E20" s="592"/>
      <c r="F20" s="403">
        <f t="shared" si="0"/>
        <v>0</v>
      </c>
      <c r="H20" s="573"/>
      <c r="I20" s="124"/>
      <c r="J20" s="125"/>
    </row>
    <row r="21" spans="1:12" ht="35.25" customHeight="1" x14ac:dyDescent="0.25">
      <c r="A21" s="130"/>
      <c r="B21" s="131"/>
      <c r="C21" s="132" t="s">
        <v>31</v>
      </c>
      <c r="D21" s="133"/>
      <c r="E21" s="401"/>
      <c r="F21" s="404"/>
      <c r="H21" s="124"/>
      <c r="I21" s="124"/>
      <c r="J21" s="125"/>
    </row>
    <row r="22" spans="1:12" x14ac:dyDescent="0.25">
      <c r="A22" s="340"/>
      <c r="B22" s="340"/>
      <c r="C22" s="449" t="s">
        <v>53</v>
      </c>
      <c r="D22" s="158">
        <v>2</v>
      </c>
      <c r="E22" s="588"/>
      <c r="F22" s="403">
        <f>D22*E22</f>
        <v>0</v>
      </c>
      <c r="H22" s="573"/>
      <c r="I22" s="124"/>
      <c r="J22" s="125"/>
    </row>
    <row r="23" spans="1:12" x14ac:dyDescent="0.25">
      <c r="A23" s="341"/>
      <c r="B23" s="341"/>
      <c r="C23" s="449" t="s">
        <v>329</v>
      </c>
      <c r="D23" s="460">
        <v>2</v>
      </c>
      <c r="E23" s="592"/>
      <c r="F23" s="403">
        <f t="shared" ref="F23:F36" si="1">D23*E23</f>
        <v>0</v>
      </c>
      <c r="H23" s="573"/>
      <c r="I23" s="124"/>
      <c r="J23" s="125"/>
      <c r="L23" s="575"/>
    </row>
    <row r="24" spans="1:12" x14ac:dyDescent="0.25">
      <c r="A24" s="341"/>
      <c r="B24" s="341"/>
      <c r="C24" s="449" t="s">
        <v>55</v>
      </c>
      <c r="D24" s="460">
        <v>2</v>
      </c>
      <c r="E24" s="592"/>
      <c r="F24" s="403">
        <f t="shared" si="1"/>
        <v>0</v>
      </c>
      <c r="H24" s="573"/>
      <c r="I24" s="124"/>
      <c r="J24" s="125"/>
    </row>
    <row r="25" spans="1:12" x14ac:dyDescent="0.25">
      <c r="A25" s="341"/>
      <c r="B25" s="341"/>
      <c r="C25" s="449" t="s">
        <v>327</v>
      </c>
      <c r="D25" s="460">
        <v>2</v>
      </c>
      <c r="E25" s="592"/>
      <c r="F25" s="403">
        <f t="shared" si="1"/>
        <v>0</v>
      </c>
      <c r="H25" s="573"/>
      <c r="I25" s="124"/>
      <c r="J25" s="125"/>
    </row>
    <row r="26" spans="1:12" x14ac:dyDescent="0.25">
      <c r="A26" s="341"/>
      <c r="B26" s="341"/>
      <c r="C26" s="449" t="s">
        <v>640</v>
      </c>
      <c r="D26" s="464">
        <v>2</v>
      </c>
      <c r="E26" s="592"/>
      <c r="F26" s="403">
        <f t="shared" si="1"/>
        <v>0</v>
      </c>
      <c r="H26" s="573"/>
      <c r="I26" s="124"/>
      <c r="J26" s="125"/>
    </row>
    <row r="27" spans="1:12" ht="18" customHeight="1" x14ac:dyDescent="0.25">
      <c r="A27" s="341"/>
      <c r="B27" s="341"/>
      <c r="C27" s="449" t="s">
        <v>323</v>
      </c>
      <c r="D27" s="158">
        <v>2</v>
      </c>
      <c r="E27" s="588"/>
      <c r="F27" s="403">
        <f t="shared" si="1"/>
        <v>0</v>
      </c>
      <c r="H27" s="573"/>
      <c r="I27" s="124"/>
      <c r="J27" s="125"/>
    </row>
    <row r="28" spans="1:12" x14ac:dyDescent="0.25">
      <c r="A28" s="341"/>
      <c r="B28" s="341"/>
      <c r="C28" s="449" t="s">
        <v>322</v>
      </c>
      <c r="D28" s="158">
        <v>2</v>
      </c>
      <c r="E28" s="588"/>
      <c r="F28" s="403">
        <f t="shared" si="1"/>
        <v>0</v>
      </c>
      <c r="H28" s="573"/>
      <c r="I28" s="124"/>
      <c r="J28" s="125"/>
    </row>
    <row r="29" spans="1:12" x14ac:dyDescent="0.25">
      <c r="A29" s="341"/>
      <c r="B29" s="341"/>
      <c r="C29" s="449" t="s">
        <v>57</v>
      </c>
      <c r="D29" s="460">
        <v>2</v>
      </c>
      <c r="E29" s="592"/>
      <c r="F29" s="403">
        <f t="shared" si="1"/>
        <v>0</v>
      </c>
      <c r="H29" s="573"/>
      <c r="I29" s="124"/>
      <c r="J29" s="125"/>
    </row>
    <row r="30" spans="1:12" x14ac:dyDescent="0.25">
      <c r="A30" s="341"/>
      <c r="B30" s="341"/>
      <c r="C30" s="449" t="s">
        <v>324</v>
      </c>
      <c r="D30" s="460">
        <v>2</v>
      </c>
      <c r="E30" s="592"/>
      <c r="F30" s="403">
        <f t="shared" si="1"/>
        <v>0</v>
      </c>
      <c r="H30" s="573"/>
      <c r="I30" s="124"/>
      <c r="J30" s="125"/>
    </row>
    <row r="31" spans="1:12" x14ac:dyDescent="0.25">
      <c r="A31" s="341"/>
      <c r="B31" s="341"/>
      <c r="C31" s="449" t="s">
        <v>59</v>
      </c>
      <c r="D31" s="460">
        <v>2</v>
      </c>
      <c r="E31" s="592"/>
      <c r="F31" s="403">
        <f t="shared" si="1"/>
        <v>0</v>
      </c>
      <c r="H31" s="573"/>
      <c r="I31" s="124"/>
      <c r="J31" s="125"/>
    </row>
    <row r="32" spans="1:12" x14ac:dyDescent="0.25">
      <c r="A32" s="341"/>
      <c r="B32" s="341"/>
      <c r="C32" s="449" t="s">
        <v>328</v>
      </c>
      <c r="D32" s="460">
        <v>2</v>
      </c>
      <c r="E32" s="592"/>
      <c r="F32" s="403">
        <f t="shared" si="1"/>
        <v>0</v>
      </c>
      <c r="H32" s="573"/>
      <c r="I32" s="124"/>
      <c r="J32" s="125"/>
      <c r="L32" s="575"/>
    </row>
    <row r="33" spans="1:12" ht="18.75" customHeight="1" x14ac:dyDescent="0.25">
      <c r="A33" s="341"/>
      <c r="B33" s="341"/>
      <c r="C33" s="449" t="s">
        <v>325</v>
      </c>
      <c r="D33" s="460">
        <v>2</v>
      </c>
      <c r="E33" s="592"/>
      <c r="F33" s="403">
        <f t="shared" si="1"/>
        <v>0</v>
      </c>
      <c r="H33" s="573"/>
      <c r="I33" s="124"/>
      <c r="J33" s="125"/>
    </row>
    <row r="34" spans="1:12" ht="21" customHeight="1" x14ac:dyDescent="0.25">
      <c r="A34" s="341"/>
      <c r="B34" s="341"/>
      <c r="C34" s="449" t="s">
        <v>376</v>
      </c>
      <c r="D34" s="193">
        <v>2</v>
      </c>
      <c r="E34" s="590"/>
      <c r="F34" s="403">
        <f t="shared" si="1"/>
        <v>0</v>
      </c>
      <c r="H34" s="573"/>
      <c r="I34" s="124"/>
      <c r="J34" s="125"/>
    </row>
    <row r="35" spans="1:12" x14ac:dyDescent="0.25">
      <c r="A35" s="341"/>
      <c r="B35" s="341"/>
      <c r="C35" s="449" t="s">
        <v>326</v>
      </c>
      <c r="D35" s="460">
        <v>2</v>
      </c>
      <c r="E35" s="592"/>
      <c r="F35" s="403">
        <f t="shared" si="1"/>
        <v>0</v>
      </c>
      <c r="H35" s="573"/>
      <c r="I35" s="124"/>
      <c r="J35" s="125"/>
    </row>
    <row r="36" spans="1:12" x14ac:dyDescent="0.25">
      <c r="A36" s="341"/>
      <c r="B36" s="341"/>
      <c r="C36" s="449" t="s">
        <v>61</v>
      </c>
      <c r="D36" s="460">
        <v>2</v>
      </c>
      <c r="E36" s="592"/>
      <c r="F36" s="403">
        <f t="shared" si="1"/>
        <v>0</v>
      </c>
      <c r="H36" s="573"/>
      <c r="I36" s="124"/>
      <c r="J36" s="125"/>
    </row>
    <row r="37" spans="1:12" ht="37.5" customHeight="1" x14ac:dyDescent="0.25">
      <c r="A37" s="130"/>
      <c r="B37" s="131"/>
      <c r="C37" s="132" t="s">
        <v>32</v>
      </c>
      <c r="D37" s="133"/>
      <c r="E37" s="392"/>
      <c r="F37" s="405"/>
      <c r="H37" s="124"/>
      <c r="I37" s="124"/>
      <c r="J37" s="125"/>
    </row>
    <row r="38" spans="1:12" x14ac:dyDescent="0.25">
      <c r="H38" s="107"/>
      <c r="I38" s="107"/>
      <c r="J38" s="257"/>
    </row>
    <row r="39" spans="1:12" ht="35.25" customHeight="1" x14ac:dyDescent="0.25">
      <c r="A39" s="130"/>
      <c r="B39" s="138"/>
      <c r="C39" s="139" t="s">
        <v>195</v>
      </c>
      <c r="D39" s="140"/>
      <c r="E39" s="140"/>
      <c r="F39" s="406"/>
      <c r="H39" s="84"/>
      <c r="I39" s="84"/>
      <c r="J39" s="85"/>
    </row>
    <row r="40" spans="1:12" ht="18.75" x14ac:dyDescent="0.3">
      <c r="A40" s="576"/>
      <c r="B40" s="576"/>
      <c r="C40" s="577" t="s">
        <v>62</v>
      </c>
      <c r="D40" s="247"/>
      <c r="E40" s="247"/>
      <c r="F40" s="407"/>
      <c r="H40" s="84"/>
      <c r="I40" s="84"/>
      <c r="J40" s="85"/>
    </row>
    <row r="41" spans="1:12" x14ac:dyDescent="0.25">
      <c r="A41" s="578"/>
      <c r="B41" s="578"/>
      <c r="C41" s="579" t="s">
        <v>53</v>
      </c>
      <c r="D41" s="248"/>
      <c r="E41" s="248"/>
      <c r="F41" s="408"/>
      <c r="H41" s="84"/>
      <c r="I41" s="84"/>
      <c r="J41" s="85"/>
    </row>
    <row r="42" spans="1:12" x14ac:dyDescent="0.25">
      <c r="A42" s="578"/>
      <c r="B42" s="578"/>
      <c r="C42" s="580" t="s">
        <v>84</v>
      </c>
      <c r="D42" s="249"/>
      <c r="E42" s="249"/>
      <c r="F42" s="594"/>
      <c r="H42" s="581">
        <v>16</v>
      </c>
      <c r="I42" s="84">
        <f t="shared" ref="I42:I106" si="2">F42-H42</f>
        <v>-16</v>
      </c>
      <c r="J42" s="85">
        <f t="shared" ref="J42:J106" si="3">IFERROR(F42/H42*100,"-")</f>
        <v>0</v>
      </c>
      <c r="L42" s="582"/>
    </row>
    <row r="43" spans="1:12" x14ac:dyDescent="0.25">
      <c r="A43" s="578"/>
      <c r="B43" s="578"/>
      <c r="C43" s="580" t="s">
        <v>85</v>
      </c>
      <c r="D43" s="249"/>
      <c r="E43" s="249"/>
      <c r="F43" s="594"/>
      <c r="H43" s="581">
        <v>61.5</v>
      </c>
      <c r="I43" s="84">
        <f t="shared" si="2"/>
        <v>-61.5</v>
      </c>
      <c r="J43" s="85">
        <f t="shared" si="3"/>
        <v>0</v>
      </c>
      <c r="L43" s="582"/>
    </row>
    <row r="44" spans="1:12" x14ac:dyDescent="0.25">
      <c r="A44" s="578"/>
      <c r="B44" s="578"/>
      <c r="C44" s="580" t="s">
        <v>86</v>
      </c>
      <c r="D44" s="249"/>
      <c r="E44" s="249"/>
      <c r="F44" s="594"/>
      <c r="H44" s="581">
        <v>16.28</v>
      </c>
      <c r="I44" s="84">
        <f t="shared" si="2"/>
        <v>-16.28</v>
      </c>
      <c r="J44" s="85">
        <f t="shared" si="3"/>
        <v>0</v>
      </c>
      <c r="L44" s="582"/>
    </row>
    <row r="45" spans="1:12" x14ac:dyDescent="0.25">
      <c r="A45" s="578"/>
      <c r="B45" s="578"/>
      <c r="C45" s="583" t="s">
        <v>56</v>
      </c>
      <c r="D45" s="247"/>
      <c r="E45" s="247"/>
      <c r="F45" s="593"/>
      <c r="H45" s="84"/>
      <c r="I45" s="84"/>
      <c r="J45" s="85"/>
      <c r="L45" s="582"/>
    </row>
    <row r="46" spans="1:12" x14ac:dyDescent="0.25">
      <c r="A46" s="578"/>
      <c r="B46" s="578"/>
      <c r="C46" s="580" t="s">
        <v>87</v>
      </c>
      <c r="D46" s="249"/>
      <c r="E46" s="249"/>
      <c r="F46" s="594"/>
      <c r="H46" s="581">
        <v>129.47999999999999</v>
      </c>
      <c r="I46" s="84">
        <f t="shared" si="2"/>
        <v>-129.47999999999999</v>
      </c>
      <c r="J46" s="85">
        <f t="shared" si="3"/>
        <v>0</v>
      </c>
      <c r="L46" s="582"/>
    </row>
    <row r="47" spans="1:12" x14ac:dyDescent="0.25">
      <c r="A47" s="578"/>
      <c r="B47" s="578"/>
      <c r="C47" s="580" t="s">
        <v>88</v>
      </c>
      <c r="D47" s="249"/>
      <c r="E47" s="249"/>
      <c r="F47" s="594"/>
      <c r="H47" s="581">
        <v>257.35000000000002</v>
      </c>
      <c r="I47" s="84">
        <f t="shared" si="2"/>
        <v>-257.35000000000002</v>
      </c>
      <c r="J47" s="85">
        <f t="shared" si="3"/>
        <v>0</v>
      </c>
      <c r="L47" s="582"/>
    </row>
    <row r="48" spans="1:12" x14ac:dyDescent="0.25">
      <c r="A48" s="578"/>
      <c r="B48" s="578"/>
      <c r="C48" s="580" t="s">
        <v>89</v>
      </c>
      <c r="D48" s="249"/>
      <c r="E48" s="249"/>
      <c r="F48" s="594"/>
      <c r="H48" s="581">
        <v>116.36</v>
      </c>
      <c r="I48" s="84">
        <f t="shared" si="2"/>
        <v>-116.36</v>
      </c>
      <c r="J48" s="85">
        <f t="shared" si="3"/>
        <v>0</v>
      </c>
      <c r="L48" s="582"/>
    </row>
    <row r="49" spans="1:12" x14ac:dyDescent="0.25">
      <c r="A49" s="578"/>
      <c r="B49" s="578"/>
      <c r="C49" s="583" t="s">
        <v>58</v>
      </c>
      <c r="D49" s="247"/>
      <c r="E49" s="247"/>
      <c r="F49" s="593"/>
      <c r="H49" s="84"/>
      <c r="I49" s="84"/>
      <c r="J49" s="85"/>
      <c r="L49" s="582"/>
    </row>
    <row r="50" spans="1:12" x14ac:dyDescent="0.25">
      <c r="A50" s="578"/>
      <c r="B50" s="578"/>
      <c r="C50" s="580" t="s">
        <v>269</v>
      </c>
      <c r="D50" s="249"/>
      <c r="E50" s="249"/>
      <c r="F50" s="594"/>
      <c r="H50" s="581">
        <v>0</v>
      </c>
      <c r="I50" s="84">
        <f t="shared" si="2"/>
        <v>0</v>
      </c>
      <c r="J50" s="85" t="str">
        <f t="shared" si="3"/>
        <v>-</v>
      </c>
      <c r="L50" s="582"/>
    </row>
    <row r="51" spans="1:12" x14ac:dyDescent="0.25">
      <c r="A51" s="578"/>
      <c r="B51" s="578"/>
      <c r="C51" s="580" t="s">
        <v>601</v>
      </c>
      <c r="D51" s="250"/>
      <c r="E51" s="250"/>
      <c r="F51" s="594"/>
      <c r="H51" s="581">
        <v>0</v>
      </c>
      <c r="I51" s="84">
        <f t="shared" si="2"/>
        <v>0</v>
      </c>
      <c r="J51" s="85" t="str">
        <f t="shared" si="3"/>
        <v>-</v>
      </c>
      <c r="L51" s="582"/>
    </row>
    <row r="52" spans="1:12" x14ac:dyDescent="0.25">
      <c r="A52" s="578"/>
      <c r="B52" s="578"/>
      <c r="C52" s="580" t="s">
        <v>629</v>
      </c>
      <c r="D52" s="250"/>
      <c r="E52" s="250"/>
      <c r="F52" s="594"/>
      <c r="H52" s="581">
        <v>0</v>
      </c>
      <c r="I52" s="84">
        <f>F52-H52</f>
        <v>0</v>
      </c>
      <c r="J52" s="85" t="str">
        <f>IFERROR(F52/H52*100,"-")</f>
        <v>-</v>
      </c>
      <c r="L52" s="582"/>
    </row>
    <row r="53" spans="1:12" x14ac:dyDescent="0.25">
      <c r="A53" s="578"/>
      <c r="B53" s="578"/>
      <c r="C53" s="583" t="s">
        <v>60</v>
      </c>
      <c r="D53" s="247"/>
      <c r="E53" s="247"/>
      <c r="F53" s="593"/>
      <c r="H53" s="84"/>
      <c r="I53" s="84"/>
      <c r="J53" s="85"/>
      <c r="L53" s="582"/>
    </row>
    <row r="54" spans="1:12" x14ac:dyDescent="0.25">
      <c r="A54" s="578"/>
      <c r="B54" s="578"/>
      <c r="C54" s="580" t="s">
        <v>299</v>
      </c>
      <c r="D54" s="249"/>
      <c r="E54" s="249"/>
      <c r="F54" s="594"/>
      <c r="H54" s="581">
        <v>36.159999999999997</v>
      </c>
      <c r="I54" s="84">
        <f t="shared" si="2"/>
        <v>-36.159999999999997</v>
      </c>
      <c r="J54" s="85">
        <f t="shared" si="3"/>
        <v>0</v>
      </c>
      <c r="L54" s="582"/>
    </row>
    <row r="55" spans="1:12" x14ac:dyDescent="0.25">
      <c r="A55" s="578"/>
      <c r="B55" s="578"/>
      <c r="C55" s="580" t="s">
        <v>300</v>
      </c>
      <c r="D55" s="249"/>
      <c r="E55" s="249"/>
      <c r="F55" s="594"/>
      <c r="H55" s="581">
        <v>76.91</v>
      </c>
      <c r="I55" s="84">
        <f t="shared" si="2"/>
        <v>-76.91</v>
      </c>
      <c r="J55" s="85">
        <f t="shared" si="3"/>
        <v>0</v>
      </c>
      <c r="L55" s="582"/>
    </row>
    <row r="56" spans="1:12" x14ac:dyDescent="0.25">
      <c r="A56" s="578"/>
      <c r="B56" s="578"/>
      <c r="C56" s="580" t="s">
        <v>301</v>
      </c>
      <c r="D56" s="249"/>
      <c r="E56" s="249"/>
      <c r="F56" s="594"/>
      <c r="H56" s="581">
        <v>109.95</v>
      </c>
      <c r="I56" s="84">
        <f t="shared" si="2"/>
        <v>-109.95</v>
      </c>
      <c r="J56" s="85">
        <f t="shared" si="3"/>
        <v>0</v>
      </c>
      <c r="L56" s="582"/>
    </row>
    <row r="57" spans="1:12" ht="18.75" x14ac:dyDescent="0.3">
      <c r="A57" s="578"/>
      <c r="B57" s="578"/>
      <c r="C57" s="584" t="s">
        <v>63</v>
      </c>
      <c r="D57" s="251"/>
      <c r="E57" s="251"/>
      <c r="F57" s="595"/>
      <c r="H57" s="84"/>
      <c r="I57" s="84"/>
      <c r="J57" s="85"/>
      <c r="L57" s="582"/>
    </row>
    <row r="58" spans="1:12" x14ac:dyDescent="0.25">
      <c r="A58" s="578"/>
      <c r="B58" s="578"/>
      <c r="C58" s="583" t="s">
        <v>53</v>
      </c>
      <c r="D58" s="247"/>
      <c r="E58" s="247"/>
      <c r="F58" s="593"/>
      <c r="H58" s="84"/>
      <c r="I58" s="84"/>
      <c r="J58" s="85"/>
      <c r="L58" s="582"/>
    </row>
    <row r="59" spans="1:12" x14ac:dyDescent="0.25">
      <c r="A59" s="578"/>
      <c r="B59" s="578"/>
      <c r="C59" s="580" t="s">
        <v>302</v>
      </c>
      <c r="D59" s="252"/>
      <c r="E59" s="252"/>
      <c r="F59" s="596"/>
      <c r="H59" s="409">
        <v>20.96</v>
      </c>
      <c r="I59" s="84">
        <f t="shared" si="2"/>
        <v>-20.96</v>
      </c>
      <c r="J59" s="85">
        <f t="shared" si="3"/>
        <v>0</v>
      </c>
      <c r="L59" s="582"/>
    </row>
    <row r="60" spans="1:12" x14ac:dyDescent="0.25">
      <c r="A60" s="578"/>
      <c r="B60" s="578"/>
      <c r="C60" s="580" t="s">
        <v>303</v>
      </c>
      <c r="D60" s="252"/>
      <c r="E60" s="252"/>
      <c r="F60" s="594"/>
      <c r="H60" s="581">
        <v>26.92</v>
      </c>
      <c r="I60" s="84">
        <f t="shared" si="2"/>
        <v>-26.92</v>
      </c>
      <c r="J60" s="85">
        <f t="shared" si="3"/>
        <v>0</v>
      </c>
      <c r="L60" s="582"/>
    </row>
    <row r="61" spans="1:12" x14ac:dyDescent="0.25">
      <c r="A61" s="578"/>
      <c r="B61" s="578"/>
      <c r="C61" s="580" t="s">
        <v>304</v>
      </c>
      <c r="D61" s="253"/>
      <c r="E61" s="253"/>
      <c r="F61" s="597"/>
      <c r="H61" s="410">
        <v>27.83</v>
      </c>
      <c r="I61" s="84">
        <f t="shared" si="2"/>
        <v>-27.83</v>
      </c>
      <c r="J61" s="85">
        <f t="shared" si="3"/>
        <v>0</v>
      </c>
      <c r="L61" s="582"/>
    </row>
    <row r="62" spans="1:12" x14ac:dyDescent="0.25">
      <c r="A62" s="578"/>
      <c r="B62" s="578"/>
      <c r="C62" s="583" t="s">
        <v>54</v>
      </c>
      <c r="D62" s="247"/>
      <c r="E62" s="247"/>
      <c r="F62" s="593"/>
      <c r="H62" s="84"/>
      <c r="I62" s="84"/>
      <c r="J62" s="85"/>
      <c r="L62" s="582"/>
    </row>
    <row r="63" spans="1:12" x14ac:dyDescent="0.25">
      <c r="A63" s="578"/>
      <c r="B63" s="578"/>
      <c r="C63" s="580" t="s">
        <v>90</v>
      </c>
      <c r="D63" s="252"/>
      <c r="E63" s="252"/>
      <c r="F63" s="594"/>
      <c r="H63" s="581">
        <v>24.15</v>
      </c>
      <c r="I63" s="84">
        <f t="shared" si="2"/>
        <v>-24.15</v>
      </c>
      <c r="J63" s="85">
        <f t="shared" si="3"/>
        <v>0</v>
      </c>
      <c r="L63" s="582"/>
    </row>
    <row r="64" spans="1:12" x14ac:dyDescent="0.25">
      <c r="A64" s="578"/>
      <c r="B64" s="578"/>
      <c r="C64" s="580" t="s">
        <v>91</v>
      </c>
      <c r="D64" s="249"/>
      <c r="E64" s="249"/>
      <c r="F64" s="594"/>
      <c r="H64" s="581">
        <v>63.5</v>
      </c>
      <c r="I64" s="84">
        <f t="shared" si="2"/>
        <v>-63.5</v>
      </c>
      <c r="J64" s="85">
        <f t="shared" si="3"/>
        <v>0</v>
      </c>
      <c r="L64" s="582"/>
    </row>
    <row r="65" spans="1:12" x14ac:dyDescent="0.25">
      <c r="A65" s="578"/>
      <c r="B65" s="578"/>
      <c r="C65" s="580" t="s">
        <v>92</v>
      </c>
      <c r="D65" s="249"/>
      <c r="E65" s="249"/>
      <c r="F65" s="594"/>
      <c r="H65" s="581">
        <v>40</v>
      </c>
      <c r="I65" s="84">
        <f t="shared" si="2"/>
        <v>-40</v>
      </c>
      <c r="J65" s="85">
        <f t="shared" si="3"/>
        <v>0</v>
      </c>
      <c r="L65" s="582"/>
    </row>
    <row r="66" spans="1:12" x14ac:dyDescent="0.25">
      <c r="A66" s="578"/>
      <c r="B66" s="578"/>
      <c r="C66" s="580" t="s">
        <v>93</v>
      </c>
      <c r="D66" s="252"/>
      <c r="E66" s="252"/>
      <c r="F66" s="596"/>
      <c r="H66" s="409">
        <v>9.4499999999999993</v>
      </c>
      <c r="I66" s="84">
        <f t="shared" si="2"/>
        <v>-9.4499999999999993</v>
      </c>
      <c r="J66" s="85">
        <f t="shared" si="3"/>
        <v>0</v>
      </c>
      <c r="L66" s="582"/>
    </row>
    <row r="67" spans="1:12" x14ac:dyDescent="0.25">
      <c r="A67" s="578"/>
      <c r="B67" s="578"/>
      <c r="C67" s="580" t="s">
        <v>94</v>
      </c>
      <c r="D67" s="252"/>
      <c r="E67" s="252"/>
      <c r="F67" s="596"/>
      <c r="H67" s="409">
        <v>28.35</v>
      </c>
      <c r="I67" s="84">
        <f t="shared" si="2"/>
        <v>-28.35</v>
      </c>
      <c r="J67" s="85">
        <f t="shared" si="3"/>
        <v>0</v>
      </c>
      <c r="L67" s="582"/>
    </row>
    <row r="68" spans="1:12" x14ac:dyDescent="0.25">
      <c r="A68" s="578"/>
      <c r="B68" s="578"/>
      <c r="C68" s="580" t="s">
        <v>95</v>
      </c>
      <c r="D68" s="252"/>
      <c r="E68" s="252"/>
      <c r="F68" s="596"/>
      <c r="H68" s="409">
        <v>10.5</v>
      </c>
      <c r="I68" s="84">
        <f t="shared" si="2"/>
        <v>-10.5</v>
      </c>
      <c r="J68" s="85">
        <f t="shared" si="3"/>
        <v>0</v>
      </c>
      <c r="L68" s="582"/>
    </row>
    <row r="69" spans="1:12" x14ac:dyDescent="0.25">
      <c r="A69" s="578"/>
      <c r="B69" s="578"/>
      <c r="C69" s="580" t="s">
        <v>270</v>
      </c>
      <c r="D69" s="253"/>
      <c r="E69" s="253"/>
      <c r="F69" s="597"/>
      <c r="H69" s="84">
        <v>0</v>
      </c>
      <c r="I69" s="84">
        <f t="shared" si="2"/>
        <v>0</v>
      </c>
      <c r="J69" s="85" t="str">
        <f t="shared" si="3"/>
        <v>-</v>
      </c>
      <c r="L69" s="582"/>
    </row>
    <row r="70" spans="1:12" x14ac:dyDescent="0.25">
      <c r="A70" s="578"/>
      <c r="B70" s="578"/>
      <c r="C70" s="583" t="s">
        <v>55</v>
      </c>
      <c r="D70" s="247"/>
      <c r="E70" s="247"/>
      <c r="F70" s="593"/>
      <c r="H70" s="84"/>
      <c r="I70" s="84"/>
      <c r="J70" s="85"/>
      <c r="L70" s="582"/>
    </row>
    <row r="71" spans="1:12" x14ac:dyDescent="0.25">
      <c r="A71" s="578"/>
      <c r="B71" s="578"/>
      <c r="C71" s="580" t="s">
        <v>30</v>
      </c>
      <c r="D71" s="249"/>
      <c r="E71" s="249"/>
      <c r="F71" s="594"/>
      <c r="H71" s="581">
        <v>0</v>
      </c>
      <c r="I71" s="84">
        <f t="shared" si="2"/>
        <v>0</v>
      </c>
      <c r="J71" s="85" t="str">
        <f t="shared" si="3"/>
        <v>-</v>
      </c>
      <c r="L71" s="582"/>
    </row>
    <row r="72" spans="1:12" x14ac:dyDescent="0.25">
      <c r="A72" s="578"/>
      <c r="B72" s="578"/>
      <c r="C72" s="580" t="s">
        <v>36</v>
      </c>
      <c r="D72" s="249"/>
      <c r="E72" s="249"/>
      <c r="F72" s="594"/>
      <c r="H72" s="581">
        <v>0</v>
      </c>
      <c r="I72" s="84">
        <f t="shared" si="2"/>
        <v>0</v>
      </c>
      <c r="J72" s="85" t="str">
        <f t="shared" si="3"/>
        <v>-</v>
      </c>
      <c r="L72" s="582"/>
    </row>
    <row r="73" spans="1:12" x14ac:dyDescent="0.25">
      <c r="A73" s="578"/>
      <c r="B73" s="578"/>
      <c r="C73" s="580" t="s">
        <v>28</v>
      </c>
      <c r="D73" s="249"/>
      <c r="E73" s="249"/>
      <c r="F73" s="594"/>
      <c r="H73" s="581">
        <v>61.58</v>
      </c>
      <c r="I73" s="84">
        <f t="shared" si="2"/>
        <v>-61.58</v>
      </c>
      <c r="J73" s="85">
        <f t="shared" si="3"/>
        <v>0</v>
      </c>
      <c r="L73" s="582"/>
    </row>
    <row r="74" spans="1:12" x14ac:dyDescent="0.25">
      <c r="A74" s="578"/>
      <c r="B74" s="578"/>
      <c r="C74" s="583" t="s">
        <v>56</v>
      </c>
      <c r="D74" s="247"/>
      <c r="E74" s="247"/>
      <c r="F74" s="593"/>
      <c r="H74" s="84"/>
      <c r="I74" s="84"/>
      <c r="J74" s="85"/>
      <c r="L74" s="582"/>
    </row>
    <row r="75" spans="1:12" x14ac:dyDescent="0.25">
      <c r="A75" s="578"/>
      <c r="B75" s="578"/>
      <c r="C75" s="580" t="s">
        <v>96</v>
      </c>
      <c r="D75" s="249"/>
      <c r="E75" s="249"/>
      <c r="F75" s="594"/>
      <c r="H75" s="581">
        <v>67.72</v>
      </c>
      <c r="I75" s="84">
        <f t="shared" si="2"/>
        <v>-67.72</v>
      </c>
      <c r="J75" s="85">
        <f t="shared" si="3"/>
        <v>0</v>
      </c>
      <c r="L75" s="582"/>
    </row>
    <row r="76" spans="1:12" x14ac:dyDescent="0.25">
      <c r="A76" s="578"/>
      <c r="B76" s="578"/>
      <c r="C76" s="580" t="s">
        <v>97</v>
      </c>
      <c r="D76" s="249"/>
      <c r="E76" s="249"/>
      <c r="F76" s="594"/>
      <c r="H76" s="581">
        <v>148.99</v>
      </c>
      <c r="I76" s="84">
        <f t="shared" si="2"/>
        <v>-148.99</v>
      </c>
      <c r="J76" s="85">
        <f t="shared" si="3"/>
        <v>0</v>
      </c>
      <c r="L76" s="582"/>
    </row>
    <row r="77" spans="1:12" x14ac:dyDescent="0.25">
      <c r="A77" s="578"/>
      <c r="B77" s="578"/>
      <c r="C77" s="580" t="s">
        <v>98</v>
      </c>
      <c r="D77" s="249"/>
      <c r="E77" s="249"/>
      <c r="F77" s="594"/>
      <c r="H77" s="581">
        <v>180.08</v>
      </c>
      <c r="I77" s="84">
        <f t="shared" si="2"/>
        <v>-180.08</v>
      </c>
      <c r="J77" s="85">
        <f t="shared" si="3"/>
        <v>0</v>
      </c>
      <c r="L77" s="582"/>
    </row>
    <row r="78" spans="1:12" x14ac:dyDescent="0.25">
      <c r="A78" s="578"/>
      <c r="B78" s="578"/>
      <c r="C78" s="583" t="s">
        <v>57</v>
      </c>
      <c r="D78" s="247"/>
      <c r="E78" s="247"/>
      <c r="F78" s="593"/>
      <c r="H78" s="84"/>
      <c r="I78" s="84"/>
      <c r="J78" s="85"/>
      <c r="L78" s="582"/>
    </row>
    <row r="79" spans="1:12" x14ac:dyDescent="0.25">
      <c r="A79" s="578"/>
      <c r="B79" s="578"/>
      <c r="C79" s="580" t="s">
        <v>99</v>
      </c>
      <c r="D79" s="249"/>
      <c r="E79" s="249"/>
      <c r="F79" s="594"/>
      <c r="H79" s="581">
        <v>71.849999999999994</v>
      </c>
      <c r="I79" s="84">
        <f t="shared" si="2"/>
        <v>-71.849999999999994</v>
      </c>
      <c r="J79" s="85">
        <f t="shared" si="3"/>
        <v>0</v>
      </c>
      <c r="L79" s="582"/>
    </row>
    <row r="80" spans="1:12" x14ac:dyDescent="0.25">
      <c r="A80" s="578"/>
      <c r="B80" s="578"/>
      <c r="C80" s="580" t="s">
        <v>100</v>
      </c>
      <c r="D80" s="249"/>
      <c r="E80" s="249"/>
      <c r="F80" s="594"/>
      <c r="H80" s="581">
        <v>74.900000000000006</v>
      </c>
      <c r="I80" s="84">
        <f t="shared" si="2"/>
        <v>-74.900000000000006</v>
      </c>
      <c r="J80" s="85">
        <f t="shared" si="3"/>
        <v>0</v>
      </c>
      <c r="L80" s="582"/>
    </row>
    <row r="81" spans="1:12" x14ac:dyDescent="0.25">
      <c r="A81" s="578"/>
      <c r="B81" s="578"/>
      <c r="C81" s="580" t="s">
        <v>101</v>
      </c>
      <c r="D81" s="249"/>
      <c r="E81" s="249"/>
      <c r="F81" s="594"/>
      <c r="H81" s="581">
        <v>60.3</v>
      </c>
      <c r="I81" s="84">
        <f t="shared" si="2"/>
        <v>-60.3</v>
      </c>
      <c r="J81" s="85">
        <f t="shared" si="3"/>
        <v>0</v>
      </c>
      <c r="L81" s="582"/>
    </row>
    <row r="82" spans="1:12" x14ac:dyDescent="0.25">
      <c r="A82" s="578"/>
      <c r="B82" s="578"/>
      <c r="C82" s="583" t="s">
        <v>58</v>
      </c>
      <c r="D82" s="247"/>
      <c r="E82" s="247"/>
      <c r="F82" s="593"/>
      <c r="H82" s="84"/>
      <c r="I82" s="84"/>
      <c r="J82" s="85"/>
      <c r="L82" s="582"/>
    </row>
    <row r="83" spans="1:12" x14ac:dyDescent="0.25">
      <c r="A83" s="578"/>
      <c r="B83" s="578"/>
      <c r="C83" s="580" t="s">
        <v>102</v>
      </c>
      <c r="D83" s="249"/>
      <c r="E83" s="249"/>
      <c r="F83" s="594"/>
      <c r="H83" s="581">
        <v>0</v>
      </c>
      <c r="I83" s="84">
        <f t="shared" si="2"/>
        <v>0</v>
      </c>
      <c r="J83" s="85" t="str">
        <f t="shared" si="3"/>
        <v>-</v>
      </c>
      <c r="L83" s="582"/>
    </row>
    <row r="84" spans="1:12" x14ac:dyDescent="0.25">
      <c r="A84" s="578"/>
      <c r="B84" s="578"/>
      <c r="C84" s="580" t="s">
        <v>103</v>
      </c>
      <c r="D84" s="249"/>
      <c r="E84" s="249"/>
      <c r="F84" s="594"/>
      <c r="H84" s="581">
        <v>82.54</v>
      </c>
      <c r="I84" s="84">
        <f t="shared" si="2"/>
        <v>-82.54</v>
      </c>
      <c r="J84" s="85">
        <f t="shared" si="3"/>
        <v>0</v>
      </c>
      <c r="L84" s="582"/>
    </row>
    <row r="85" spans="1:12" x14ac:dyDescent="0.25">
      <c r="A85" s="578"/>
      <c r="B85" s="578"/>
      <c r="C85" s="580" t="s">
        <v>104</v>
      </c>
      <c r="D85" s="249"/>
      <c r="E85" s="249"/>
      <c r="F85" s="594"/>
      <c r="H85" s="581">
        <v>55.03</v>
      </c>
      <c r="I85" s="84">
        <f t="shared" si="2"/>
        <v>-55.03</v>
      </c>
      <c r="J85" s="85">
        <f t="shared" si="3"/>
        <v>0</v>
      </c>
      <c r="L85" s="582"/>
    </row>
    <row r="86" spans="1:12" x14ac:dyDescent="0.25">
      <c r="A86" s="578"/>
      <c r="B86" s="578"/>
      <c r="C86" s="583" t="s">
        <v>59</v>
      </c>
      <c r="D86" s="247"/>
      <c r="E86" s="247"/>
      <c r="F86" s="593"/>
      <c r="H86" s="84"/>
      <c r="I86" s="84"/>
      <c r="J86" s="85"/>
      <c r="L86" s="582"/>
    </row>
    <row r="87" spans="1:12" x14ac:dyDescent="0.25">
      <c r="A87" s="578"/>
      <c r="B87" s="578"/>
      <c r="C87" s="580" t="s">
        <v>105</v>
      </c>
      <c r="D87" s="249"/>
      <c r="E87" s="249"/>
      <c r="F87" s="594"/>
      <c r="H87" s="581">
        <v>0</v>
      </c>
      <c r="I87" s="84">
        <f t="shared" si="2"/>
        <v>0</v>
      </c>
      <c r="J87" s="85" t="str">
        <f t="shared" si="3"/>
        <v>-</v>
      </c>
      <c r="L87" s="582"/>
    </row>
    <row r="88" spans="1:12" x14ac:dyDescent="0.25">
      <c r="A88" s="578"/>
      <c r="B88" s="578"/>
      <c r="C88" s="580" t="s">
        <v>106</v>
      </c>
      <c r="D88" s="249"/>
      <c r="E88" s="249"/>
      <c r="F88" s="594"/>
      <c r="H88" s="581">
        <v>0</v>
      </c>
      <c r="I88" s="84">
        <f t="shared" si="2"/>
        <v>0</v>
      </c>
      <c r="J88" s="85" t="str">
        <f t="shared" si="3"/>
        <v>-</v>
      </c>
      <c r="L88" s="582"/>
    </row>
    <row r="89" spans="1:12" x14ac:dyDescent="0.25">
      <c r="A89" s="578"/>
      <c r="B89" s="578"/>
      <c r="C89" s="580" t="s">
        <v>107</v>
      </c>
      <c r="D89" s="249"/>
      <c r="E89" s="249"/>
      <c r="F89" s="594"/>
      <c r="H89" s="581">
        <v>38</v>
      </c>
      <c r="I89" s="84">
        <f t="shared" si="2"/>
        <v>-38</v>
      </c>
      <c r="J89" s="85">
        <f t="shared" si="3"/>
        <v>0</v>
      </c>
      <c r="L89" s="582"/>
    </row>
    <row r="90" spans="1:12" x14ac:dyDescent="0.25">
      <c r="A90" s="578"/>
      <c r="B90" s="578"/>
      <c r="C90" s="583" t="s">
        <v>60</v>
      </c>
      <c r="D90" s="247"/>
      <c r="E90" s="247"/>
      <c r="F90" s="593"/>
      <c r="H90" s="84"/>
      <c r="I90" s="84"/>
      <c r="J90" s="85"/>
      <c r="L90" s="582"/>
    </row>
    <row r="91" spans="1:12" x14ac:dyDescent="0.25">
      <c r="A91" s="578"/>
      <c r="B91" s="578"/>
      <c r="C91" s="580" t="s">
        <v>305</v>
      </c>
      <c r="D91" s="249"/>
      <c r="E91" s="249"/>
      <c r="F91" s="594"/>
      <c r="H91" s="581">
        <v>45.2</v>
      </c>
      <c r="I91" s="84">
        <f t="shared" si="2"/>
        <v>-45.2</v>
      </c>
      <c r="J91" s="85">
        <f t="shared" si="3"/>
        <v>0</v>
      </c>
      <c r="L91" s="582"/>
    </row>
    <row r="92" spans="1:12" x14ac:dyDescent="0.25">
      <c r="A92" s="578"/>
      <c r="B92" s="578"/>
      <c r="C92" s="580" t="s">
        <v>306</v>
      </c>
      <c r="D92" s="249"/>
      <c r="E92" s="249"/>
      <c r="F92" s="594"/>
      <c r="H92" s="581">
        <v>42.25</v>
      </c>
      <c r="I92" s="84">
        <f t="shared" si="2"/>
        <v>-42.25</v>
      </c>
      <c r="J92" s="85">
        <f t="shared" si="3"/>
        <v>0</v>
      </c>
      <c r="L92" s="582"/>
    </row>
    <row r="93" spans="1:12" x14ac:dyDescent="0.25">
      <c r="A93" s="578"/>
      <c r="B93" s="578"/>
      <c r="C93" s="580" t="s">
        <v>307</v>
      </c>
      <c r="D93" s="253"/>
      <c r="E93" s="253"/>
      <c r="F93" s="597"/>
      <c r="H93" s="410">
        <v>103.21</v>
      </c>
      <c r="I93" s="84">
        <f t="shared" si="2"/>
        <v>-103.21</v>
      </c>
      <c r="J93" s="85">
        <f t="shared" si="3"/>
        <v>0</v>
      </c>
      <c r="L93" s="582"/>
    </row>
    <row r="94" spans="1:12" x14ac:dyDescent="0.25">
      <c r="A94" s="578"/>
      <c r="B94" s="578"/>
      <c r="C94" s="583" t="s">
        <v>61</v>
      </c>
      <c r="D94" s="247"/>
      <c r="E94" s="247"/>
      <c r="F94" s="593"/>
      <c r="H94" s="84"/>
      <c r="I94" s="84"/>
      <c r="J94" s="85"/>
      <c r="L94" s="582"/>
    </row>
    <row r="95" spans="1:12" x14ac:dyDescent="0.25">
      <c r="A95" s="578"/>
      <c r="B95" s="578"/>
      <c r="C95" s="580" t="s">
        <v>108</v>
      </c>
      <c r="D95" s="249"/>
      <c r="E95" s="249"/>
      <c r="F95" s="594"/>
      <c r="H95" s="581">
        <v>13</v>
      </c>
      <c r="I95" s="84">
        <f t="shared" si="2"/>
        <v>-13</v>
      </c>
      <c r="J95" s="85">
        <f t="shared" si="3"/>
        <v>0</v>
      </c>
      <c r="L95" s="582"/>
    </row>
    <row r="96" spans="1:12" x14ac:dyDescent="0.25">
      <c r="A96" s="578"/>
      <c r="B96" s="578"/>
      <c r="C96" s="580" t="s">
        <v>109</v>
      </c>
      <c r="D96" s="249"/>
      <c r="E96" s="249"/>
      <c r="F96" s="594"/>
      <c r="H96" s="581">
        <v>23</v>
      </c>
      <c r="I96" s="84">
        <f t="shared" si="2"/>
        <v>-23</v>
      </c>
      <c r="J96" s="85">
        <f t="shared" si="3"/>
        <v>0</v>
      </c>
      <c r="L96" s="582"/>
    </row>
    <row r="97" spans="1:12" x14ac:dyDescent="0.25">
      <c r="A97" s="578"/>
      <c r="B97" s="578"/>
      <c r="C97" s="580" t="s">
        <v>110</v>
      </c>
      <c r="D97" s="249"/>
      <c r="E97" s="249"/>
      <c r="F97" s="594"/>
      <c r="H97" s="581">
        <v>67</v>
      </c>
      <c r="I97" s="84">
        <f t="shared" si="2"/>
        <v>-67</v>
      </c>
      <c r="J97" s="85">
        <f t="shared" si="3"/>
        <v>0</v>
      </c>
      <c r="L97" s="582"/>
    </row>
    <row r="98" spans="1:12" ht="18.75" x14ac:dyDescent="0.3">
      <c r="A98" s="578"/>
      <c r="B98" s="578"/>
      <c r="C98" s="584" t="s">
        <v>111</v>
      </c>
      <c r="D98" s="251"/>
      <c r="E98" s="251"/>
      <c r="F98" s="598"/>
      <c r="H98" s="84"/>
      <c r="I98" s="84"/>
      <c r="J98" s="85"/>
      <c r="L98" s="582"/>
    </row>
    <row r="99" spans="1:12" x14ac:dyDescent="0.25">
      <c r="A99" s="578"/>
      <c r="B99" s="578"/>
      <c r="C99" s="583" t="s">
        <v>53</v>
      </c>
      <c r="D99" s="247"/>
      <c r="E99" s="247"/>
      <c r="F99" s="64"/>
      <c r="H99" s="84"/>
      <c r="I99" s="84"/>
      <c r="J99" s="85"/>
      <c r="L99" s="582"/>
    </row>
    <row r="100" spans="1:12" x14ac:dyDescent="0.25">
      <c r="A100" s="578"/>
      <c r="B100" s="578"/>
      <c r="C100" s="585" t="s">
        <v>112</v>
      </c>
      <c r="D100" s="249"/>
      <c r="E100" s="249"/>
      <c r="F100" s="594"/>
      <c r="H100" s="581">
        <v>31.05</v>
      </c>
      <c r="I100" s="84">
        <f t="shared" si="2"/>
        <v>-31.05</v>
      </c>
      <c r="J100" s="85">
        <f t="shared" si="3"/>
        <v>0</v>
      </c>
      <c r="L100" s="582"/>
    </row>
    <row r="101" spans="1:12" x14ac:dyDescent="0.25">
      <c r="A101" s="578"/>
      <c r="B101" s="578"/>
      <c r="C101" s="585" t="s">
        <v>113</v>
      </c>
      <c r="D101" s="252"/>
      <c r="E101" s="252"/>
      <c r="F101" s="596"/>
      <c r="H101" s="409">
        <v>77.959999999999994</v>
      </c>
      <c r="I101" s="84">
        <f t="shared" si="2"/>
        <v>-77.959999999999994</v>
      </c>
      <c r="J101" s="85">
        <f t="shared" si="3"/>
        <v>0</v>
      </c>
      <c r="L101" s="582"/>
    </row>
    <row r="102" spans="1:12" x14ac:dyDescent="0.25">
      <c r="A102" s="578"/>
      <c r="B102" s="578"/>
      <c r="C102" s="585" t="s">
        <v>114</v>
      </c>
      <c r="D102" s="252"/>
      <c r="E102" s="252"/>
      <c r="F102" s="596"/>
      <c r="H102" s="409">
        <v>31.73</v>
      </c>
      <c r="I102" s="84">
        <f t="shared" si="2"/>
        <v>-31.73</v>
      </c>
      <c r="J102" s="85">
        <f t="shared" si="3"/>
        <v>0</v>
      </c>
      <c r="L102" s="582"/>
    </row>
    <row r="103" spans="1:12" x14ac:dyDescent="0.25">
      <c r="A103" s="578"/>
      <c r="B103" s="578"/>
      <c r="C103" s="585" t="s">
        <v>115</v>
      </c>
      <c r="D103" s="252"/>
      <c r="E103" s="252"/>
      <c r="F103" s="596"/>
      <c r="H103" s="409">
        <v>33.58</v>
      </c>
      <c r="I103" s="84">
        <f t="shared" si="2"/>
        <v>-33.58</v>
      </c>
      <c r="J103" s="85">
        <f t="shared" si="3"/>
        <v>0</v>
      </c>
      <c r="L103" s="582"/>
    </row>
    <row r="104" spans="1:12" x14ac:dyDescent="0.25">
      <c r="A104" s="578"/>
      <c r="B104" s="578"/>
      <c r="C104" s="583" t="s">
        <v>54</v>
      </c>
      <c r="D104" s="247"/>
      <c r="E104" s="247"/>
      <c r="F104" s="64"/>
      <c r="H104" s="84"/>
      <c r="I104" s="84"/>
      <c r="J104" s="85"/>
      <c r="L104" s="582"/>
    </row>
    <row r="105" spans="1:12" x14ac:dyDescent="0.25">
      <c r="A105" s="578"/>
      <c r="B105" s="578"/>
      <c r="C105" s="580" t="s">
        <v>35</v>
      </c>
      <c r="D105" s="249"/>
      <c r="E105" s="249"/>
      <c r="F105" s="594"/>
      <c r="H105" s="581">
        <v>182.7</v>
      </c>
      <c r="I105" s="84">
        <f t="shared" si="2"/>
        <v>-182.7</v>
      </c>
      <c r="J105" s="85">
        <f t="shared" si="3"/>
        <v>0</v>
      </c>
      <c r="L105" s="582"/>
    </row>
    <row r="106" spans="1:12" x14ac:dyDescent="0.25">
      <c r="A106" s="578"/>
      <c r="B106" s="578"/>
      <c r="C106" s="580" t="s">
        <v>116</v>
      </c>
      <c r="D106" s="249"/>
      <c r="E106" s="249"/>
      <c r="F106" s="594"/>
      <c r="H106" s="581">
        <v>23.6</v>
      </c>
      <c r="I106" s="84">
        <f t="shared" si="2"/>
        <v>-23.6</v>
      </c>
      <c r="J106" s="85">
        <f t="shared" si="3"/>
        <v>0</v>
      </c>
      <c r="L106" s="582"/>
    </row>
    <row r="107" spans="1:12" x14ac:dyDescent="0.25">
      <c r="A107" s="578"/>
      <c r="B107" s="578"/>
      <c r="C107" s="580" t="s">
        <v>117</v>
      </c>
      <c r="D107" s="249"/>
      <c r="E107" s="249"/>
      <c r="F107" s="594"/>
      <c r="H107" s="581">
        <v>0</v>
      </c>
      <c r="I107" s="84">
        <f t="shared" ref="I107:I138" si="4">F107-H107</f>
        <v>0</v>
      </c>
      <c r="J107" s="85" t="str">
        <f t="shared" ref="J107:J138" si="5">IFERROR(F107/H107*100,"-")</f>
        <v>-</v>
      </c>
      <c r="L107" s="582"/>
    </row>
    <row r="108" spans="1:12" x14ac:dyDescent="0.25">
      <c r="A108" s="578"/>
      <c r="B108" s="578"/>
      <c r="C108" s="580" t="s">
        <v>118</v>
      </c>
      <c r="D108" s="249"/>
      <c r="E108" s="249"/>
      <c r="F108" s="594"/>
      <c r="H108" s="581">
        <v>0</v>
      </c>
      <c r="I108" s="84">
        <f t="shared" si="4"/>
        <v>0</v>
      </c>
      <c r="J108" s="85" t="str">
        <f t="shared" si="5"/>
        <v>-</v>
      </c>
      <c r="L108" s="582"/>
    </row>
    <row r="109" spans="1:12" x14ac:dyDescent="0.25">
      <c r="A109" s="578"/>
      <c r="B109" s="578"/>
      <c r="C109" s="580" t="s">
        <v>119</v>
      </c>
      <c r="D109" s="249"/>
      <c r="E109" s="249"/>
      <c r="F109" s="594"/>
      <c r="H109" s="581">
        <v>0</v>
      </c>
      <c r="I109" s="84">
        <f t="shared" si="4"/>
        <v>0</v>
      </c>
      <c r="J109" s="85" t="str">
        <f t="shared" si="5"/>
        <v>-</v>
      </c>
      <c r="L109" s="582"/>
    </row>
    <row r="110" spans="1:12" x14ac:dyDescent="0.25">
      <c r="A110" s="578"/>
      <c r="B110" s="578"/>
      <c r="C110" s="580" t="s">
        <v>120</v>
      </c>
      <c r="D110" s="249"/>
      <c r="E110" s="249"/>
      <c r="F110" s="594"/>
      <c r="H110" s="581">
        <v>0</v>
      </c>
      <c r="I110" s="84">
        <f t="shared" si="4"/>
        <v>0</v>
      </c>
      <c r="J110" s="85" t="str">
        <f t="shared" si="5"/>
        <v>-</v>
      </c>
      <c r="L110" s="582"/>
    </row>
    <row r="111" spans="1:12" x14ac:dyDescent="0.25">
      <c r="A111" s="578"/>
      <c r="B111" s="578"/>
      <c r="C111" s="580" t="s">
        <v>602</v>
      </c>
      <c r="D111" s="249"/>
      <c r="E111" s="249"/>
      <c r="F111" s="594"/>
      <c r="H111" s="581">
        <v>0</v>
      </c>
      <c r="I111" s="84">
        <f t="shared" si="4"/>
        <v>0</v>
      </c>
      <c r="J111" s="85" t="str">
        <f t="shared" si="5"/>
        <v>-</v>
      </c>
      <c r="L111" s="582"/>
    </row>
    <row r="112" spans="1:12" x14ac:dyDescent="0.25">
      <c r="A112" s="578"/>
      <c r="B112" s="578"/>
      <c r="C112" s="580" t="s">
        <v>603</v>
      </c>
      <c r="D112" s="249"/>
      <c r="E112" s="249"/>
      <c r="F112" s="594"/>
      <c r="H112" s="581">
        <v>0</v>
      </c>
      <c r="I112" s="84">
        <f t="shared" si="4"/>
        <v>0</v>
      </c>
      <c r="J112" s="85" t="str">
        <f t="shared" si="5"/>
        <v>-</v>
      </c>
      <c r="L112" s="582"/>
    </row>
    <row r="113" spans="1:12" x14ac:dyDescent="0.25">
      <c r="A113" s="578"/>
      <c r="B113" s="578"/>
      <c r="C113" s="583" t="s">
        <v>55</v>
      </c>
      <c r="D113" s="247"/>
      <c r="E113" s="247"/>
      <c r="F113" s="64"/>
      <c r="H113" s="84"/>
      <c r="I113" s="84"/>
      <c r="J113" s="85"/>
      <c r="L113" s="582"/>
    </row>
    <row r="114" spans="1:12" x14ac:dyDescent="0.25">
      <c r="A114" s="578"/>
      <c r="B114" s="578"/>
      <c r="C114" s="580" t="s">
        <v>121</v>
      </c>
      <c r="D114" s="249"/>
      <c r="E114" s="249"/>
      <c r="F114" s="594"/>
      <c r="H114" s="581">
        <v>46.1</v>
      </c>
      <c r="I114" s="84">
        <f t="shared" si="4"/>
        <v>-46.1</v>
      </c>
      <c r="J114" s="85">
        <f t="shared" si="5"/>
        <v>0</v>
      </c>
      <c r="L114" s="582"/>
    </row>
    <row r="115" spans="1:12" x14ac:dyDescent="0.25">
      <c r="A115" s="578"/>
      <c r="B115" s="578"/>
      <c r="C115" s="580" t="s">
        <v>122</v>
      </c>
      <c r="D115" s="249"/>
      <c r="E115" s="249"/>
      <c r="F115" s="594"/>
      <c r="H115" s="581">
        <v>15.71</v>
      </c>
      <c r="I115" s="84">
        <f t="shared" si="4"/>
        <v>-15.71</v>
      </c>
      <c r="J115" s="85">
        <f t="shared" si="5"/>
        <v>0</v>
      </c>
      <c r="L115" s="582"/>
    </row>
    <row r="116" spans="1:12" x14ac:dyDescent="0.25">
      <c r="A116" s="578"/>
      <c r="B116" s="578"/>
      <c r="C116" s="583" t="s">
        <v>56</v>
      </c>
      <c r="D116" s="247"/>
      <c r="E116" s="247"/>
      <c r="F116" s="64"/>
      <c r="H116" s="84"/>
      <c r="I116" s="84"/>
      <c r="J116" s="85"/>
      <c r="L116" s="582"/>
    </row>
    <row r="117" spans="1:12" x14ac:dyDescent="0.25">
      <c r="A117" s="578"/>
      <c r="B117" s="578"/>
      <c r="C117" s="580" t="s">
        <v>123</v>
      </c>
      <c r="D117" s="249"/>
      <c r="E117" s="249"/>
      <c r="F117" s="594"/>
      <c r="H117" s="581">
        <v>284.23</v>
      </c>
      <c r="I117" s="84">
        <f t="shared" si="4"/>
        <v>-284.23</v>
      </c>
      <c r="J117" s="85">
        <f t="shared" si="5"/>
        <v>0</v>
      </c>
      <c r="L117" s="582"/>
    </row>
    <row r="118" spans="1:12" x14ac:dyDescent="0.25">
      <c r="A118" s="578"/>
      <c r="B118" s="578"/>
      <c r="C118" s="580" t="s">
        <v>124</v>
      </c>
      <c r="D118" s="249"/>
      <c r="E118" s="249"/>
      <c r="F118" s="594"/>
      <c r="H118" s="581">
        <v>209.84</v>
      </c>
      <c r="I118" s="84">
        <f t="shared" si="4"/>
        <v>-209.84</v>
      </c>
      <c r="J118" s="85">
        <f t="shared" si="5"/>
        <v>0</v>
      </c>
      <c r="L118" s="582"/>
    </row>
    <row r="119" spans="1:12" x14ac:dyDescent="0.25">
      <c r="A119" s="578"/>
      <c r="B119" s="578"/>
      <c r="C119" s="583" t="s">
        <v>57</v>
      </c>
      <c r="D119" s="247"/>
      <c r="E119" s="247"/>
      <c r="F119" s="64"/>
      <c r="H119" s="84"/>
      <c r="I119" s="84"/>
      <c r="J119" s="85"/>
      <c r="L119" s="582"/>
    </row>
    <row r="120" spans="1:12" x14ac:dyDescent="0.25">
      <c r="A120" s="578"/>
      <c r="B120" s="578"/>
      <c r="C120" s="580" t="s">
        <v>125</v>
      </c>
      <c r="D120" s="249"/>
      <c r="E120" s="249"/>
      <c r="F120" s="594"/>
      <c r="H120" s="581">
        <v>33.6</v>
      </c>
      <c r="I120" s="84">
        <f t="shared" si="4"/>
        <v>-33.6</v>
      </c>
      <c r="J120" s="85">
        <f t="shared" si="5"/>
        <v>0</v>
      </c>
      <c r="L120" s="582"/>
    </row>
    <row r="121" spans="1:12" x14ac:dyDescent="0.25">
      <c r="A121" s="578"/>
      <c r="B121" s="578"/>
      <c r="C121" s="580" t="s">
        <v>126</v>
      </c>
      <c r="D121" s="249"/>
      <c r="E121" s="249"/>
      <c r="F121" s="594"/>
      <c r="H121" s="581">
        <v>28.3</v>
      </c>
      <c r="I121" s="84">
        <f t="shared" si="4"/>
        <v>-28.3</v>
      </c>
      <c r="J121" s="85">
        <f t="shared" si="5"/>
        <v>0</v>
      </c>
      <c r="L121" s="582"/>
    </row>
    <row r="122" spans="1:12" x14ac:dyDescent="0.25">
      <c r="A122" s="578"/>
      <c r="B122" s="578"/>
      <c r="C122" s="583" t="s">
        <v>58</v>
      </c>
      <c r="D122" s="247"/>
      <c r="E122" s="247"/>
      <c r="F122" s="64"/>
      <c r="H122" s="84"/>
      <c r="I122" s="84"/>
      <c r="J122" s="85"/>
      <c r="L122" s="582"/>
    </row>
    <row r="123" spans="1:12" x14ac:dyDescent="0.25">
      <c r="A123" s="578"/>
      <c r="B123" s="578"/>
      <c r="C123" s="580" t="s">
        <v>127</v>
      </c>
      <c r="D123" s="249"/>
      <c r="E123" s="249"/>
      <c r="F123" s="594"/>
      <c r="H123" s="581">
        <v>35</v>
      </c>
      <c r="I123" s="84">
        <f t="shared" si="4"/>
        <v>-35</v>
      </c>
      <c r="J123" s="85">
        <f t="shared" si="5"/>
        <v>0</v>
      </c>
      <c r="L123" s="582"/>
    </row>
    <row r="124" spans="1:12" x14ac:dyDescent="0.25">
      <c r="A124" s="578"/>
      <c r="B124" s="578"/>
      <c r="C124" s="580" t="s">
        <v>128</v>
      </c>
      <c r="D124" s="249"/>
      <c r="E124" s="249"/>
      <c r="F124" s="594"/>
      <c r="H124" s="581">
        <v>120</v>
      </c>
      <c r="I124" s="84">
        <f t="shared" si="4"/>
        <v>-120</v>
      </c>
      <c r="J124" s="85">
        <f t="shared" si="5"/>
        <v>0</v>
      </c>
      <c r="L124" s="582"/>
    </row>
    <row r="125" spans="1:12" x14ac:dyDescent="0.25">
      <c r="A125" s="578"/>
      <c r="B125" s="578"/>
      <c r="C125" s="583" t="s">
        <v>59</v>
      </c>
      <c r="D125" s="247"/>
      <c r="E125" s="247"/>
      <c r="F125" s="64"/>
      <c r="H125" s="84"/>
      <c r="I125" s="84"/>
      <c r="J125" s="85"/>
      <c r="L125" s="582"/>
    </row>
    <row r="126" spans="1:12" x14ac:dyDescent="0.25">
      <c r="A126" s="578"/>
      <c r="B126" s="578"/>
      <c r="C126" s="580" t="s">
        <v>129</v>
      </c>
      <c r="D126" s="249"/>
      <c r="E126" s="249"/>
      <c r="F126" s="594"/>
      <c r="H126" s="581">
        <v>70</v>
      </c>
      <c r="I126" s="84">
        <f t="shared" si="4"/>
        <v>-70</v>
      </c>
      <c r="J126" s="85">
        <f t="shared" si="5"/>
        <v>0</v>
      </c>
      <c r="L126" s="582"/>
    </row>
    <row r="127" spans="1:12" x14ac:dyDescent="0.25">
      <c r="A127" s="578"/>
      <c r="B127" s="578"/>
      <c r="C127" s="580" t="s">
        <v>130</v>
      </c>
      <c r="D127" s="249"/>
      <c r="E127" s="249"/>
      <c r="F127" s="594"/>
      <c r="H127" s="581">
        <v>35</v>
      </c>
      <c r="I127" s="84">
        <f t="shared" si="4"/>
        <v>-35</v>
      </c>
      <c r="J127" s="85">
        <f t="shared" si="5"/>
        <v>0</v>
      </c>
      <c r="L127" s="582"/>
    </row>
    <row r="128" spans="1:12" x14ac:dyDescent="0.25">
      <c r="A128" s="578"/>
      <c r="B128" s="578"/>
      <c r="C128" s="583" t="s">
        <v>60</v>
      </c>
      <c r="D128" s="247"/>
      <c r="E128" s="247"/>
      <c r="F128" s="64"/>
      <c r="H128" s="84"/>
      <c r="I128" s="84"/>
      <c r="J128" s="85"/>
      <c r="L128" s="582"/>
    </row>
    <row r="129" spans="1:12" x14ac:dyDescent="0.25">
      <c r="A129" s="578"/>
      <c r="B129" s="578"/>
      <c r="C129" s="580" t="s">
        <v>131</v>
      </c>
      <c r="D129" s="252"/>
      <c r="E129" s="252"/>
      <c r="F129" s="596"/>
      <c r="H129" s="409">
        <v>88.46</v>
      </c>
      <c r="I129" s="84">
        <f t="shared" si="4"/>
        <v>-88.46</v>
      </c>
      <c r="J129" s="85">
        <f t="shared" si="5"/>
        <v>0</v>
      </c>
      <c r="L129" s="582"/>
    </row>
    <row r="130" spans="1:12" x14ac:dyDescent="0.25">
      <c r="A130" s="578"/>
      <c r="B130" s="578"/>
      <c r="C130" s="580" t="s">
        <v>132</v>
      </c>
      <c r="D130" s="252"/>
      <c r="E130" s="252"/>
      <c r="F130" s="596"/>
      <c r="H130" s="409">
        <v>87.2</v>
      </c>
      <c r="I130" s="84">
        <f t="shared" si="4"/>
        <v>-87.2</v>
      </c>
      <c r="J130" s="85">
        <f t="shared" si="5"/>
        <v>0</v>
      </c>
      <c r="L130" s="582"/>
    </row>
    <row r="131" spans="1:12" x14ac:dyDescent="0.25">
      <c r="A131" s="578"/>
      <c r="B131" s="578"/>
      <c r="C131" s="583" t="s">
        <v>61</v>
      </c>
      <c r="D131" s="247"/>
      <c r="E131" s="247"/>
      <c r="F131" s="64"/>
      <c r="H131" s="84"/>
      <c r="I131" s="84"/>
      <c r="J131" s="85"/>
      <c r="L131" s="582"/>
    </row>
    <row r="132" spans="1:12" x14ac:dyDescent="0.25">
      <c r="A132" s="578"/>
      <c r="B132" s="578"/>
      <c r="C132" s="585" t="s">
        <v>133</v>
      </c>
      <c r="D132" s="249"/>
      <c r="E132" s="249"/>
      <c r="F132" s="594"/>
      <c r="H132" s="581">
        <v>40</v>
      </c>
      <c r="I132" s="84">
        <f t="shared" si="4"/>
        <v>-40</v>
      </c>
      <c r="J132" s="85">
        <f t="shared" si="5"/>
        <v>0</v>
      </c>
      <c r="L132" s="582"/>
    </row>
    <row r="133" spans="1:12" x14ac:dyDescent="0.25">
      <c r="A133" s="578"/>
      <c r="B133" s="578"/>
      <c r="C133" s="585" t="s">
        <v>134</v>
      </c>
      <c r="D133" s="249"/>
      <c r="E133" s="249"/>
      <c r="F133" s="594"/>
      <c r="H133" s="581">
        <v>18</v>
      </c>
      <c r="I133" s="84">
        <f t="shared" si="4"/>
        <v>-18</v>
      </c>
      <c r="J133" s="85">
        <f t="shared" si="5"/>
        <v>0</v>
      </c>
      <c r="L133" s="582"/>
    </row>
    <row r="134" spans="1:12" x14ac:dyDescent="0.25">
      <c r="A134" s="578"/>
      <c r="B134" s="578"/>
      <c r="C134" s="585" t="s">
        <v>135</v>
      </c>
      <c r="D134" s="249"/>
      <c r="E134" s="249"/>
      <c r="F134" s="594"/>
      <c r="H134" s="581">
        <v>66</v>
      </c>
      <c r="I134" s="84">
        <f t="shared" si="4"/>
        <v>-66</v>
      </c>
      <c r="J134" s="85">
        <f t="shared" si="5"/>
        <v>0</v>
      </c>
      <c r="L134" s="582"/>
    </row>
    <row r="135" spans="1:12" x14ac:dyDescent="0.25">
      <c r="A135" s="578"/>
      <c r="B135" s="578"/>
      <c r="C135" s="585" t="s">
        <v>136</v>
      </c>
      <c r="D135" s="249"/>
      <c r="E135" s="249"/>
      <c r="F135" s="594"/>
      <c r="H135" s="581">
        <v>33</v>
      </c>
      <c r="I135" s="84">
        <f t="shared" si="4"/>
        <v>-33</v>
      </c>
      <c r="J135" s="85">
        <f t="shared" si="5"/>
        <v>0</v>
      </c>
      <c r="L135" s="582"/>
    </row>
    <row r="136" spans="1:12" ht="18.75" x14ac:dyDescent="0.3">
      <c r="A136" s="578"/>
      <c r="B136" s="578"/>
      <c r="C136" s="577" t="s">
        <v>169</v>
      </c>
      <c r="D136" s="247"/>
      <c r="E136" s="247"/>
      <c r="F136" s="593"/>
      <c r="H136" s="84"/>
      <c r="I136" s="84"/>
      <c r="J136" s="85"/>
      <c r="L136" s="582"/>
    </row>
    <row r="137" spans="1:12" x14ac:dyDescent="0.25">
      <c r="A137" s="578"/>
      <c r="B137" s="578"/>
      <c r="C137" s="585" t="s">
        <v>170</v>
      </c>
      <c r="D137" s="460" t="s">
        <v>30</v>
      </c>
      <c r="E137" s="448"/>
      <c r="F137" s="596"/>
      <c r="H137" s="409">
        <v>200</v>
      </c>
      <c r="I137" s="84">
        <f t="shared" si="4"/>
        <v>-200</v>
      </c>
      <c r="J137" s="85">
        <f t="shared" si="5"/>
        <v>0</v>
      </c>
      <c r="L137" s="582"/>
    </row>
    <row r="138" spans="1:12" x14ac:dyDescent="0.25">
      <c r="A138" s="586"/>
      <c r="B138" s="586"/>
      <c r="C138" s="585" t="s">
        <v>171</v>
      </c>
      <c r="D138" s="460" t="s">
        <v>172</v>
      </c>
      <c r="E138" s="448"/>
      <c r="F138" s="596"/>
      <c r="H138" s="409">
        <v>330</v>
      </c>
      <c r="I138" s="84">
        <f t="shared" si="4"/>
        <v>-330</v>
      </c>
      <c r="J138" s="85">
        <f t="shared" si="5"/>
        <v>0</v>
      </c>
      <c r="L138" s="582"/>
    </row>
    <row r="139" spans="1:12" x14ac:dyDescent="0.25">
      <c r="L139" s="582"/>
    </row>
    <row r="140" spans="1:12" x14ac:dyDescent="0.25">
      <c r="L140" s="582"/>
    </row>
    <row r="141" spans="1:12" s="86" customFormat="1" x14ac:dyDescent="0.25">
      <c r="B141" s="135"/>
      <c r="C141" s="135"/>
      <c r="D141" s="136"/>
      <c r="E141" s="136"/>
      <c r="F141" s="137"/>
      <c r="K141" s="587"/>
      <c r="L141" s="582"/>
    </row>
    <row r="142" spans="1:12" x14ac:dyDescent="0.25">
      <c r="L142" s="582"/>
    </row>
    <row r="143" spans="1:12" x14ac:dyDescent="0.25">
      <c r="D143" s="136" t="s">
        <v>295</v>
      </c>
      <c r="L143" s="582"/>
    </row>
    <row r="144" spans="1:12" s="86" customFormat="1" ht="36.75" customHeight="1" x14ac:dyDescent="0.25">
      <c r="A144" s="358"/>
      <c r="B144" s="358"/>
      <c r="C144" s="358"/>
      <c r="D144" s="358"/>
      <c r="E144" s="358"/>
      <c r="F144" s="358"/>
      <c r="K144" s="587"/>
      <c r="L144" s="582"/>
    </row>
    <row r="145" spans="1:12" x14ac:dyDescent="0.25">
      <c r="L145" s="582"/>
    </row>
    <row r="146" spans="1:12" x14ac:dyDescent="0.25">
      <c r="L146" s="582"/>
    </row>
    <row r="147" spans="1:12" x14ac:dyDescent="0.25">
      <c r="L147" s="582"/>
    </row>
    <row r="148" spans="1:12" x14ac:dyDescent="0.25">
      <c r="L148" s="582"/>
    </row>
    <row r="149" spans="1:12" x14ac:dyDescent="0.25">
      <c r="L149" s="582"/>
    </row>
    <row r="150" spans="1:12" x14ac:dyDescent="0.25">
      <c r="A150" s="447"/>
      <c r="B150" s="447"/>
      <c r="C150" s="447"/>
      <c r="D150" s="447"/>
      <c r="E150" s="447"/>
      <c r="F150" s="447"/>
    </row>
    <row r="151" spans="1:12" x14ac:dyDescent="0.25">
      <c r="A151" s="190"/>
      <c r="B151" s="190"/>
      <c r="C151" s="190"/>
      <c r="D151" s="190"/>
      <c r="E151" s="190"/>
      <c r="F151" s="190"/>
    </row>
    <row r="153" spans="1:12" s="86" customFormat="1" x14ac:dyDescent="0.25">
      <c r="A153" s="190"/>
      <c r="B153" s="191"/>
      <c r="C153" s="191"/>
      <c r="D153" s="191"/>
      <c r="E153" s="191"/>
      <c r="F153" s="191"/>
      <c r="K153" s="587"/>
    </row>
  </sheetData>
  <sheetProtection selectLockedCells="1" selectUnlockedCells="1"/>
  <customSheetViews>
    <customSheetView guid="{839003FA-3055-4E28-826D-0A2EF77DACBD}" scale="70" showPageBreaks="1" fitToPage="1" printArea="1" view="pageBreakPreview" topLeftCell="A64">
      <selection activeCell="C77" sqref="C77"/>
      <rowBreaks count="3" manualBreakCount="3">
        <brk id="65" max="4" man="1"/>
        <brk id="74" max="16383" man="1"/>
        <brk id="135" max="4" man="1"/>
      </rowBreaks>
      <pageMargins left="0.74803149606299213" right="0.74803149606299213" top="0.98425196850393704" bottom="0.98425196850393704" header="0" footer="0"/>
      <printOptions horizontalCentered="1"/>
      <pageSetup paperSize="9" scale="59" fitToHeight="3" orientation="portrait" r:id="rId1"/>
      <headerFooter alignWithMargins="0"/>
    </customSheetView>
  </customSheetViews>
  <mergeCells count="2">
    <mergeCell ref="A1:F1"/>
    <mergeCell ref="A5:B5"/>
  </mergeCells>
  <phoneticPr fontId="2" type="noConversion"/>
  <dataValidations count="1">
    <dataValidation type="list" allowBlank="1" showInputMessage="1" showErrorMessage="1" sqref="E7:E20 E22:E36">
      <formula1>cenik</formula1>
    </dataValidation>
  </dataValidations>
  <printOptions horizontalCentered="1"/>
  <pageMargins left="0.35433070866141736" right="0.35433070866141736" top="0.98425196850393704" bottom="0.98425196850393704" header="0" footer="0"/>
  <pageSetup paperSize="9" scale="50" fitToHeight="4" orientation="portrait" r:id="rId2"/>
  <headerFooter alignWithMargins="0"/>
  <rowBreaks count="3" manualBreakCount="3">
    <brk id="20" max="5" man="1"/>
    <brk id="48" max="5" man="1"/>
    <brk id="97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51"/>
  <sheetViews>
    <sheetView view="pageBreakPreview" zoomScale="70" zoomScaleNormal="66" zoomScaleSheetLayoutView="70" workbookViewId="0">
      <selection activeCell="D40" sqref="D40"/>
    </sheetView>
  </sheetViews>
  <sheetFormatPr defaultColWidth="9.140625" defaultRowHeight="18" x14ac:dyDescent="0.25"/>
  <cols>
    <col min="1" max="1" width="9.140625" style="86"/>
    <col min="2" max="2" width="9.140625" style="135"/>
    <col min="3" max="3" width="79.28515625" style="135" customWidth="1"/>
    <col min="4" max="5" width="25.7109375" style="136" customWidth="1"/>
    <col min="6" max="6" width="25.7109375" style="137" customWidth="1"/>
    <col min="7" max="7" width="2.42578125" style="54" customWidth="1"/>
    <col min="8" max="10" width="18.85546875" style="87" customWidth="1"/>
    <col min="11" max="11" width="13" style="93" customWidth="1"/>
    <col min="12" max="12" width="9.140625" style="54" customWidth="1"/>
    <col min="13" max="16384" width="9.140625" style="54"/>
  </cols>
  <sheetData>
    <row r="1" spans="1:11" s="58" customFormat="1" ht="69.75" customHeight="1" x14ac:dyDescent="0.35">
      <c r="A1" s="664" t="s">
        <v>675</v>
      </c>
      <c r="B1" s="664"/>
      <c r="C1" s="664"/>
      <c r="D1" s="664"/>
      <c r="E1" s="664"/>
      <c r="F1" s="664"/>
      <c r="H1" s="88"/>
      <c r="I1" s="88"/>
      <c r="J1" s="88"/>
      <c r="K1" s="92"/>
    </row>
    <row r="2" spans="1:11" s="58" customFormat="1" ht="20.100000000000001" customHeight="1" x14ac:dyDescent="0.35">
      <c r="A2" s="342"/>
      <c r="B2" s="343"/>
      <c r="C2" s="343"/>
      <c r="D2" s="343"/>
      <c r="E2" s="343"/>
      <c r="F2" s="343"/>
      <c r="H2" s="88"/>
      <c r="I2" s="88"/>
      <c r="J2" s="88"/>
      <c r="K2" s="92"/>
    </row>
    <row r="3" spans="1:11" s="58" customFormat="1" ht="20.100000000000001" customHeight="1" x14ac:dyDescent="0.35">
      <c r="A3" s="127" t="s">
        <v>650</v>
      </c>
      <c r="B3" s="343"/>
      <c r="C3" s="343"/>
      <c r="D3" s="343"/>
      <c r="E3" s="343"/>
      <c r="F3" s="343"/>
      <c r="H3" s="88"/>
      <c r="I3" s="88"/>
      <c r="J3" s="88"/>
      <c r="K3" s="92"/>
    </row>
    <row r="4" spans="1:11" s="58" customFormat="1" ht="20.100000000000001" customHeight="1" x14ac:dyDescent="0.35">
      <c r="A4" s="342"/>
      <c r="B4" s="343"/>
      <c r="C4" s="343"/>
      <c r="D4" s="343"/>
      <c r="E4" s="343"/>
      <c r="F4" s="128"/>
      <c r="H4" s="88"/>
      <c r="I4" s="88"/>
      <c r="J4" s="88"/>
      <c r="K4" s="92"/>
    </row>
    <row r="5" spans="1:11" ht="76.900000000000006" customHeight="1" x14ac:dyDescent="0.25">
      <c r="A5" s="662" t="s">
        <v>153</v>
      </c>
      <c r="B5" s="663"/>
      <c r="C5" s="344" t="s">
        <v>154</v>
      </c>
      <c r="D5" s="396" t="s">
        <v>672</v>
      </c>
      <c r="E5" s="400" t="s">
        <v>666</v>
      </c>
      <c r="F5" s="351" t="s">
        <v>667</v>
      </c>
      <c r="H5" s="389"/>
      <c r="I5" s="389"/>
      <c r="J5" s="389"/>
      <c r="K5" s="389"/>
    </row>
    <row r="6" spans="1:11" ht="37.9" customHeight="1" x14ac:dyDescent="0.25">
      <c r="A6" s="347" t="s">
        <v>4</v>
      </c>
      <c r="B6" s="348"/>
      <c r="C6" s="129" t="s">
        <v>29</v>
      </c>
      <c r="D6" s="345"/>
      <c r="E6" s="396"/>
      <c r="F6" s="346"/>
      <c r="H6" s="389"/>
      <c r="I6" s="389"/>
      <c r="J6" s="389"/>
      <c r="K6" s="389"/>
    </row>
    <row r="7" spans="1:11" ht="17.45" customHeight="1" x14ac:dyDescent="0.25">
      <c r="A7" s="340"/>
      <c r="B7" s="364" t="s">
        <v>26</v>
      </c>
      <c r="C7" s="354" t="s">
        <v>668</v>
      </c>
      <c r="D7" s="158">
        <v>3</v>
      </c>
      <c r="E7" s="588"/>
      <c r="F7" s="89">
        <f>D7*E7</f>
        <v>0</v>
      </c>
      <c r="H7" s="399"/>
      <c r="I7" s="124"/>
      <c r="J7" s="125"/>
    </row>
    <row r="8" spans="1:11" ht="17.45" customHeight="1" x14ac:dyDescent="0.25">
      <c r="A8" s="341"/>
      <c r="B8" s="365"/>
      <c r="C8" s="354" t="s">
        <v>669</v>
      </c>
      <c r="D8" s="158">
        <v>3</v>
      </c>
      <c r="E8" s="588"/>
      <c r="F8" s="89">
        <f t="shared" ref="F8:F9" si="0">D8*E8</f>
        <v>0</v>
      </c>
      <c r="H8" s="399"/>
      <c r="I8" s="124"/>
      <c r="J8" s="125"/>
    </row>
    <row r="9" spans="1:11" ht="17.45" customHeight="1" x14ac:dyDescent="0.25">
      <c r="A9" s="341"/>
      <c r="B9" s="340" t="s">
        <v>27</v>
      </c>
      <c r="C9" s="362" t="s">
        <v>509</v>
      </c>
      <c r="D9" s="158">
        <v>3</v>
      </c>
      <c r="E9" s="588"/>
      <c r="F9" s="89">
        <f t="shared" si="0"/>
        <v>0</v>
      </c>
      <c r="H9" s="399"/>
      <c r="I9" s="124"/>
      <c r="J9" s="125"/>
    </row>
    <row r="10" spans="1:11" ht="36" customHeight="1" x14ac:dyDescent="0.25">
      <c r="A10" s="130"/>
      <c r="B10" s="131"/>
      <c r="C10" s="411" t="s">
        <v>31</v>
      </c>
      <c r="D10" s="133"/>
      <c r="E10" s="401"/>
      <c r="F10" s="404"/>
      <c r="H10" s="123"/>
      <c r="I10" s="124"/>
      <c r="J10" s="125"/>
    </row>
    <row r="11" spans="1:11" ht="17.45" customHeight="1" x14ac:dyDescent="0.25">
      <c r="A11" s="355"/>
      <c r="B11" s="355"/>
      <c r="C11" s="354" t="s">
        <v>332</v>
      </c>
      <c r="D11" s="169">
        <v>2</v>
      </c>
      <c r="E11" s="589"/>
      <c r="F11" s="565">
        <f>D11*E11</f>
        <v>0</v>
      </c>
      <c r="H11" s="395"/>
      <c r="I11" s="124"/>
      <c r="J11" s="125"/>
    </row>
    <row r="12" spans="1:11" x14ac:dyDescent="0.25">
      <c r="A12" s="356"/>
      <c r="B12" s="356"/>
      <c r="C12" s="354" t="s">
        <v>331</v>
      </c>
      <c r="D12" s="169">
        <v>2</v>
      </c>
      <c r="E12" s="589"/>
      <c r="F12" s="565">
        <f t="shared" ref="F12:F30" si="1">D12*E12</f>
        <v>0</v>
      </c>
      <c r="H12" s="395"/>
      <c r="I12" s="124"/>
      <c r="J12" s="125"/>
    </row>
    <row r="13" spans="1:11" x14ac:dyDescent="0.25">
      <c r="A13" s="356"/>
      <c r="B13" s="356"/>
      <c r="C13" s="354" t="s">
        <v>330</v>
      </c>
      <c r="D13" s="169">
        <v>2</v>
      </c>
      <c r="E13" s="589"/>
      <c r="F13" s="565">
        <f t="shared" si="1"/>
        <v>0</v>
      </c>
      <c r="H13" s="395"/>
      <c r="I13" s="124"/>
      <c r="J13" s="125"/>
    </row>
    <row r="14" spans="1:11" ht="17.45" customHeight="1" x14ac:dyDescent="0.25">
      <c r="A14" s="356"/>
      <c r="B14" s="356"/>
      <c r="C14" s="354" t="s">
        <v>641</v>
      </c>
      <c r="D14" s="169">
        <v>2</v>
      </c>
      <c r="E14" s="589"/>
      <c r="F14" s="565">
        <f t="shared" si="1"/>
        <v>0</v>
      </c>
      <c r="H14" s="395"/>
      <c r="I14" s="124"/>
      <c r="J14" s="125"/>
    </row>
    <row r="15" spans="1:11" ht="20.25" customHeight="1" x14ac:dyDescent="0.25">
      <c r="A15" s="356"/>
      <c r="B15" s="356"/>
      <c r="C15" s="354" t="s">
        <v>344</v>
      </c>
      <c r="D15" s="169">
        <v>2</v>
      </c>
      <c r="E15" s="589"/>
      <c r="F15" s="565">
        <f t="shared" si="1"/>
        <v>0</v>
      </c>
      <c r="H15" s="395"/>
      <c r="I15" s="124"/>
      <c r="J15" s="125"/>
    </row>
    <row r="16" spans="1:11" x14ac:dyDescent="0.25">
      <c r="A16" s="356"/>
      <c r="B16" s="356"/>
      <c r="C16" s="354" t="s">
        <v>333</v>
      </c>
      <c r="D16" s="169">
        <v>2</v>
      </c>
      <c r="E16" s="589"/>
      <c r="F16" s="565">
        <f t="shared" si="1"/>
        <v>0</v>
      </c>
      <c r="H16" s="395"/>
      <c r="I16" s="124"/>
      <c r="J16" s="125"/>
    </row>
    <row r="17" spans="1:10" ht="17.45" customHeight="1" x14ac:dyDescent="0.25">
      <c r="A17" s="356"/>
      <c r="B17" s="356"/>
      <c r="C17" s="354" t="s">
        <v>343</v>
      </c>
      <c r="D17" s="169">
        <v>2</v>
      </c>
      <c r="E17" s="589"/>
      <c r="F17" s="565">
        <f t="shared" si="1"/>
        <v>0</v>
      </c>
      <c r="H17" s="395"/>
      <c r="I17" s="124"/>
      <c r="J17" s="125"/>
    </row>
    <row r="18" spans="1:10" ht="17.45" customHeight="1" x14ac:dyDescent="0.25">
      <c r="A18" s="356"/>
      <c r="B18" s="356"/>
      <c r="C18" s="354" t="s">
        <v>377</v>
      </c>
      <c r="D18" s="169">
        <v>2</v>
      </c>
      <c r="E18" s="589"/>
      <c r="F18" s="565">
        <f t="shared" si="1"/>
        <v>0</v>
      </c>
      <c r="H18" s="395"/>
      <c r="I18" s="124"/>
      <c r="J18" s="125"/>
    </row>
    <row r="19" spans="1:10" ht="17.45" customHeight="1" x14ac:dyDescent="0.25">
      <c r="A19" s="356"/>
      <c r="B19" s="356"/>
      <c r="C19" s="354" t="s">
        <v>334</v>
      </c>
      <c r="D19" s="169">
        <v>2</v>
      </c>
      <c r="E19" s="589"/>
      <c r="F19" s="565">
        <f t="shared" si="1"/>
        <v>0</v>
      </c>
      <c r="H19" s="395"/>
      <c r="I19" s="124"/>
      <c r="J19" s="125"/>
    </row>
    <row r="20" spans="1:10" x14ac:dyDescent="0.25">
      <c r="A20" s="356"/>
      <c r="B20" s="356"/>
      <c r="C20" s="354" t="s">
        <v>335</v>
      </c>
      <c r="D20" s="169">
        <v>2</v>
      </c>
      <c r="E20" s="589"/>
      <c r="F20" s="565">
        <f t="shared" si="1"/>
        <v>0</v>
      </c>
      <c r="H20" s="395"/>
      <c r="I20" s="124"/>
      <c r="J20" s="125"/>
    </row>
    <row r="21" spans="1:10" ht="17.45" customHeight="1" x14ac:dyDescent="0.25">
      <c r="A21" s="356"/>
      <c r="B21" s="356"/>
      <c r="C21" s="354" t="s">
        <v>336</v>
      </c>
      <c r="D21" s="169">
        <v>2</v>
      </c>
      <c r="E21" s="589"/>
      <c r="F21" s="565">
        <f t="shared" si="1"/>
        <v>0</v>
      </c>
      <c r="H21" s="395"/>
      <c r="I21" s="124"/>
      <c r="J21" s="125"/>
    </row>
    <row r="22" spans="1:10" x14ac:dyDescent="0.25">
      <c r="A22" s="356"/>
      <c r="B22" s="356"/>
      <c r="C22" s="366" t="s">
        <v>337</v>
      </c>
      <c r="D22" s="169">
        <v>2</v>
      </c>
      <c r="E22" s="589"/>
      <c r="F22" s="565">
        <f t="shared" si="1"/>
        <v>0</v>
      </c>
      <c r="H22" s="395"/>
      <c r="I22" s="124"/>
      <c r="J22" s="125"/>
    </row>
    <row r="23" spans="1:10" ht="17.45" customHeight="1" x14ac:dyDescent="0.25">
      <c r="A23" s="356"/>
      <c r="B23" s="356"/>
      <c r="C23" s="256" t="s">
        <v>341</v>
      </c>
      <c r="D23" s="169">
        <v>2</v>
      </c>
      <c r="E23" s="589"/>
      <c r="F23" s="565">
        <f t="shared" si="1"/>
        <v>0</v>
      </c>
      <c r="H23" s="395"/>
      <c r="I23" s="124"/>
      <c r="J23" s="125"/>
    </row>
    <row r="24" spans="1:10" ht="17.45" customHeight="1" x14ac:dyDescent="0.25">
      <c r="A24" s="356"/>
      <c r="B24" s="356"/>
      <c r="C24" s="363" t="s">
        <v>342</v>
      </c>
      <c r="D24" s="169">
        <v>2</v>
      </c>
      <c r="E24" s="589"/>
      <c r="F24" s="565">
        <f t="shared" si="1"/>
        <v>0</v>
      </c>
      <c r="H24" s="395"/>
      <c r="I24" s="124"/>
      <c r="J24" s="125"/>
    </row>
    <row r="25" spans="1:10" ht="17.45" customHeight="1" x14ac:dyDescent="0.25">
      <c r="A25" s="356"/>
      <c r="B25" s="356"/>
      <c r="C25" s="354" t="s">
        <v>338</v>
      </c>
      <c r="D25" s="169">
        <v>2</v>
      </c>
      <c r="E25" s="589"/>
      <c r="F25" s="565">
        <f t="shared" si="1"/>
        <v>0</v>
      </c>
      <c r="H25" s="395"/>
      <c r="I25" s="124"/>
      <c r="J25" s="125"/>
    </row>
    <row r="26" spans="1:10" x14ac:dyDescent="0.25">
      <c r="A26" s="356"/>
      <c r="B26" s="356"/>
      <c r="C26" s="354" t="s">
        <v>339</v>
      </c>
      <c r="D26" s="169">
        <v>2</v>
      </c>
      <c r="E26" s="589"/>
      <c r="F26" s="565">
        <f t="shared" si="1"/>
        <v>0</v>
      </c>
      <c r="H26" s="395"/>
      <c r="I26" s="124"/>
      <c r="J26" s="125"/>
    </row>
    <row r="27" spans="1:10" x14ac:dyDescent="0.25">
      <c r="A27" s="356"/>
      <c r="B27" s="356"/>
      <c r="C27" s="362" t="s">
        <v>623</v>
      </c>
      <c r="D27" s="169">
        <v>2</v>
      </c>
      <c r="E27" s="589"/>
      <c r="F27" s="565">
        <f t="shared" si="1"/>
        <v>0</v>
      </c>
      <c r="H27" s="395"/>
      <c r="I27" s="124"/>
      <c r="J27" s="125"/>
    </row>
    <row r="28" spans="1:10" x14ac:dyDescent="0.25">
      <c r="A28" s="356"/>
      <c r="B28" s="356"/>
      <c r="C28" s="354" t="s">
        <v>340</v>
      </c>
      <c r="D28" s="169">
        <v>2</v>
      </c>
      <c r="E28" s="589"/>
      <c r="F28" s="565">
        <f t="shared" si="1"/>
        <v>0</v>
      </c>
      <c r="H28" s="395"/>
      <c r="I28" s="124"/>
      <c r="J28" s="125"/>
    </row>
    <row r="29" spans="1:10" ht="21" customHeight="1" x14ac:dyDescent="0.25">
      <c r="A29" s="356"/>
      <c r="B29" s="356"/>
      <c r="C29" s="354" t="s">
        <v>376</v>
      </c>
      <c r="D29" s="169">
        <v>2</v>
      </c>
      <c r="E29" s="590"/>
      <c r="F29" s="565">
        <f t="shared" si="1"/>
        <v>0</v>
      </c>
      <c r="H29" s="395"/>
      <c r="I29" s="124"/>
      <c r="J29" s="125"/>
    </row>
    <row r="30" spans="1:10" ht="20.25" customHeight="1" x14ac:dyDescent="0.25">
      <c r="A30" s="356"/>
      <c r="B30" s="356"/>
      <c r="C30" s="362" t="s">
        <v>166</v>
      </c>
      <c r="D30" s="169">
        <v>2</v>
      </c>
      <c r="E30" s="589"/>
      <c r="F30" s="565">
        <f t="shared" si="1"/>
        <v>0</v>
      </c>
      <c r="H30" s="395"/>
      <c r="I30" s="124"/>
      <c r="J30" s="125"/>
    </row>
    <row r="31" spans="1:10" ht="35.25" customHeight="1" x14ac:dyDescent="0.25">
      <c r="A31" s="130"/>
      <c r="B31" s="131"/>
      <c r="C31" s="157" t="s">
        <v>32</v>
      </c>
      <c r="D31" s="133"/>
      <c r="E31" s="392"/>
      <c r="F31" s="53"/>
      <c r="H31" s="262"/>
      <c r="I31" s="107"/>
      <c r="J31" s="257"/>
    </row>
    <row r="32" spans="1:10" x14ac:dyDescent="0.25">
      <c r="F32" s="55"/>
      <c r="H32" s="89"/>
      <c r="I32" s="84"/>
      <c r="J32" s="85"/>
    </row>
    <row r="33" spans="1:11" ht="35.25" customHeight="1" x14ac:dyDescent="0.25">
      <c r="A33" s="130"/>
      <c r="B33" s="138"/>
      <c r="C33" s="139" t="s">
        <v>195</v>
      </c>
      <c r="D33" s="140"/>
      <c r="E33" s="140"/>
      <c r="F33" s="56"/>
      <c r="H33" s="89"/>
      <c r="I33" s="84"/>
      <c r="J33" s="85"/>
    </row>
    <row r="34" spans="1:11" x14ac:dyDescent="0.25">
      <c r="A34" s="369"/>
      <c r="B34" s="369"/>
      <c r="C34" s="367" t="s">
        <v>149</v>
      </c>
      <c r="D34" s="368"/>
      <c r="E34" s="368"/>
      <c r="F34" s="115"/>
      <c r="H34" s="262">
        <v>3</v>
      </c>
      <c r="I34" s="107">
        <f t="shared" ref="I34:I38" si="2">F34-H34</f>
        <v>-3</v>
      </c>
      <c r="J34" s="257">
        <f t="shared" ref="J34:J38" si="3">IFERROR(F34/H34*100,"-")</f>
        <v>0</v>
      </c>
    </row>
    <row r="35" spans="1:11" ht="17.45" hidden="1" customHeight="1" x14ac:dyDescent="0.25">
      <c r="A35" s="370"/>
      <c r="B35" s="370"/>
      <c r="C35" s="367" t="s">
        <v>293</v>
      </c>
      <c r="D35" s="368"/>
      <c r="E35" s="368"/>
      <c r="F35" s="119">
        <v>355.5</v>
      </c>
      <c r="H35" s="262">
        <v>3</v>
      </c>
      <c r="I35" s="107">
        <f t="shared" si="2"/>
        <v>352.5</v>
      </c>
      <c r="J35" s="257">
        <f t="shared" si="3"/>
        <v>11850</v>
      </c>
    </row>
    <row r="36" spans="1:11" ht="17.45" hidden="1" customHeight="1" x14ac:dyDescent="0.25">
      <c r="A36" s="371"/>
      <c r="B36" s="371"/>
      <c r="C36" s="367" t="s">
        <v>294</v>
      </c>
      <c r="D36" s="368"/>
      <c r="E36" s="368"/>
      <c r="F36" s="119">
        <v>584</v>
      </c>
      <c r="H36" s="262">
        <v>3</v>
      </c>
      <c r="I36" s="107">
        <f t="shared" si="2"/>
        <v>581</v>
      </c>
      <c r="J36" s="257">
        <f t="shared" si="3"/>
        <v>19466.666666666664</v>
      </c>
    </row>
    <row r="37" spans="1:11" x14ac:dyDescent="0.25">
      <c r="A37" s="370"/>
      <c r="B37" s="370"/>
      <c r="C37" s="367" t="s">
        <v>648</v>
      </c>
      <c r="D37" s="368"/>
      <c r="E37" s="368"/>
      <c r="F37" s="119"/>
      <c r="H37" s="265">
        <v>25</v>
      </c>
      <c r="I37" s="107">
        <f t="shared" si="2"/>
        <v>-25</v>
      </c>
      <c r="J37" s="257">
        <f t="shared" si="3"/>
        <v>0</v>
      </c>
    </row>
    <row r="38" spans="1:11" x14ac:dyDescent="0.25">
      <c r="A38" s="371"/>
      <c r="B38" s="371"/>
      <c r="C38" s="263" t="s">
        <v>649</v>
      </c>
      <c r="D38" s="264"/>
      <c r="E38" s="264"/>
      <c r="F38" s="119"/>
      <c r="H38" s="265">
        <v>50</v>
      </c>
      <c r="I38" s="107">
        <f t="shared" si="2"/>
        <v>-50</v>
      </c>
      <c r="J38" s="257">
        <f t="shared" si="3"/>
        <v>0</v>
      </c>
    </row>
    <row r="39" spans="1:11" x14ac:dyDescent="0.25">
      <c r="A39" s="244"/>
      <c r="B39" s="244"/>
      <c r="C39" s="245"/>
      <c r="D39" s="245"/>
      <c r="E39" s="245"/>
      <c r="F39" s="246"/>
      <c r="H39" s="123"/>
      <c r="I39" s="124"/>
      <c r="J39" s="125"/>
    </row>
    <row r="41" spans="1:11" x14ac:dyDescent="0.25">
      <c r="D41" s="136" t="s">
        <v>295</v>
      </c>
    </row>
    <row r="42" spans="1:11" s="51" customFormat="1" ht="36.75" customHeight="1" x14ac:dyDescent="0.25">
      <c r="A42" s="255"/>
      <c r="B42" s="255"/>
      <c r="C42" s="255"/>
      <c r="D42" s="255"/>
      <c r="E42" s="255"/>
      <c r="F42" s="255"/>
      <c r="H42" s="86"/>
      <c r="I42" s="86"/>
      <c r="J42" s="86"/>
      <c r="K42" s="93"/>
    </row>
    <row r="48" spans="1:11" x14ac:dyDescent="0.25">
      <c r="A48" s="353"/>
      <c r="B48" s="353"/>
      <c r="C48" s="353"/>
      <c r="D48" s="353"/>
      <c r="E48" s="353"/>
      <c r="F48" s="353"/>
    </row>
    <row r="49" spans="1:11" ht="39" customHeight="1" x14ac:dyDescent="0.25">
      <c r="A49" s="352"/>
      <c r="B49" s="352"/>
      <c r="C49" s="352"/>
      <c r="D49" s="352"/>
      <c r="E49" s="352"/>
      <c r="F49" s="352"/>
    </row>
    <row r="51" spans="1:11" s="51" customFormat="1" ht="54" customHeight="1" x14ac:dyDescent="0.25">
      <c r="A51" s="352"/>
      <c r="B51" s="353"/>
      <c r="C51" s="353"/>
      <c r="D51" s="353"/>
      <c r="E51" s="353"/>
      <c r="F51" s="353"/>
      <c r="H51" s="86"/>
      <c r="I51" s="86"/>
      <c r="J51" s="86"/>
      <c r="K51" s="93"/>
    </row>
  </sheetData>
  <sheetProtection selectLockedCells="1" selectUnlockedCells="1"/>
  <customSheetViews>
    <customSheetView guid="{839003FA-3055-4E28-826D-0A2EF77DACBD}" scale="70" showPageBreaks="1" printArea="1" view="pageBreakPreview" topLeftCell="A40">
      <selection activeCell="C60" sqref="C60"/>
      <pageMargins left="0.74803149606299213" right="0.74803149606299213" top="0.98425196850393704" bottom="0.98425196850393704" header="0" footer="0"/>
      <printOptions horizontalCentered="1"/>
      <pageSetup paperSize="9" scale="42" orientation="portrait" r:id="rId1"/>
      <headerFooter alignWithMargins="0"/>
    </customSheetView>
  </customSheetViews>
  <mergeCells count="2">
    <mergeCell ref="A1:F1"/>
    <mergeCell ref="A5:B5"/>
  </mergeCells>
  <phoneticPr fontId="2" type="noConversion"/>
  <dataValidations count="1">
    <dataValidation type="list" allowBlank="1" showInputMessage="1" showErrorMessage="1" sqref="E7:E9 E11:E30">
      <formula1>cenik</formula1>
    </dataValidation>
  </dataValidations>
  <printOptions horizontalCentered="1"/>
  <pageMargins left="0.74803149606299213" right="0.74803149606299213" top="0.98425196850393704" bottom="0.98425196850393704" header="0" footer="0"/>
  <pageSetup paperSize="9" scale="50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33"/>
  <sheetViews>
    <sheetView view="pageBreakPreview" zoomScale="70" zoomScaleNormal="66" zoomScaleSheetLayoutView="70" workbookViewId="0">
      <selection sqref="A1:F1"/>
    </sheetView>
  </sheetViews>
  <sheetFormatPr defaultColWidth="9.140625" defaultRowHeight="18" x14ac:dyDescent="0.25"/>
  <cols>
    <col min="1" max="1" width="9.140625" style="86"/>
    <col min="2" max="2" width="9.140625" style="135"/>
    <col min="3" max="3" width="79.28515625" style="135" customWidth="1"/>
    <col min="4" max="5" width="25.7109375" style="136" customWidth="1"/>
    <col min="6" max="6" width="25.7109375" style="137" customWidth="1"/>
    <col min="7" max="7" width="2.42578125" style="54" customWidth="1"/>
    <col min="8" max="10" width="18.85546875" style="87" customWidth="1"/>
    <col min="11" max="11" width="13" style="93" customWidth="1"/>
    <col min="12" max="12" width="9.140625" style="54" customWidth="1"/>
    <col min="13" max="16384" width="9.140625" style="54"/>
  </cols>
  <sheetData>
    <row r="1" spans="1:11" s="58" customFormat="1" ht="69.75" customHeight="1" x14ac:dyDescent="0.35">
      <c r="A1" s="664" t="s">
        <v>675</v>
      </c>
      <c r="B1" s="664"/>
      <c r="C1" s="664"/>
      <c r="D1" s="664"/>
      <c r="E1" s="664"/>
      <c r="F1" s="664"/>
      <c r="H1" s="88"/>
      <c r="I1" s="88"/>
      <c r="J1" s="88"/>
      <c r="K1" s="92"/>
    </row>
    <row r="2" spans="1:11" s="58" customFormat="1" ht="20.100000000000001" customHeight="1" x14ac:dyDescent="0.35">
      <c r="A2" s="342"/>
      <c r="B2" s="343"/>
      <c r="C2" s="343"/>
      <c r="D2" s="343"/>
      <c r="E2" s="343"/>
      <c r="F2" s="343"/>
      <c r="H2" s="88"/>
      <c r="I2" s="88"/>
      <c r="J2" s="88"/>
      <c r="K2" s="92"/>
    </row>
    <row r="3" spans="1:11" s="58" customFormat="1" ht="20.100000000000001" customHeight="1" x14ac:dyDescent="0.35">
      <c r="A3" s="127" t="s">
        <v>650</v>
      </c>
      <c r="B3" s="343"/>
      <c r="C3" s="343"/>
      <c r="D3" s="343"/>
      <c r="E3" s="343"/>
      <c r="F3" s="343"/>
      <c r="H3" s="88"/>
      <c r="I3" s="88"/>
      <c r="J3" s="88"/>
      <c r="K3" s="92"/>
    </row>
    <row r="4" spans="1:11" s="58" customFormat="1" ht="20.100000000000001" customHeight="1" x14ac:dyDescent="0.35">
      <c r="A4" s="342"/>
      <c r="B4" s="343"/>
      <c r="C4" s="343"/>
      <c r="D4" s="343"/>
      <c r="E4" s="343"/>
      <c r="F4" s="128"/>
      <c r="H4" s="88"/>
      <c r="I4" s="88"/>
      <c r="J4" s="88"/>
      <c r="K4" s="92"/>
    </row>
    <row r="5" spans="1:11" ht="80.45" customHeight="1" x14ac:dyDescent="0.25">
      <c r="A5" s="662" t="s">
        <v>153</v>
      </c>
      <c r="B5" s="663"/>
      <c r="C5" s="344" t="s">
        <v>154</v>
      </c>
      <c r="D5" s="396" t="s">
        <v>672</v>
      </c>
      <c r="E5" s="400" t="s">
        <v>666</v>
      </c>
      <c r="F5" s="351" t="s">
        <v>667</v>
      </c>
      <c r="H5" s="389"/>
      <c r="I5" s="389"/>
      <c r="J5" s="389"/>
      <c r="K5" s="389"/>
    </row>
    <row r="6" spans="1:11" ht="37.9" customHeight="1" x14ac:dyDescent="0.25">
      <c r="A6" s="347" t="s">
        <v>5</v>
      </c>
      <c r="B6" s="348"/>
      <c r="C6" s="218" t="s">
        <v>29</v>
      </c>
      <c r="D6" s="345"/>
      <c r="E6" s="396"/>
      <c r="F6" s="346"/>
      <c r="H6" s="389"/>
      <c r="I6" s="389"/>
      <c r="J6" s="389"/>
      <c r="K6" s="389"/>
    </row>
    <row r="7" spans="1:11" x14ac:dyDescent="0.25">
      <c r="A7" s="372"/>
      <c r="B7" s="373" t="s">
        <v>27</v>
      </c>
      <c r="C7" s="559" t="s">
        <v>351</v>
      </c>
      <c r="D7" s="169">
        <v>3</v>
      </c>
      <c r="E7" s="589"/>
      <c r="F7" s="565">
        <f>FA!D7*FA!E7</f>
        <v>0</v>
      </c>
      <c r="H7" s="124"/>
      <c r="I7" s="124"/>
      <c r="J7" s="125"/>
    </row>
    <row r="8" spans="1:11" ht="39" customHeight="1" x14ac:dyDescent="0.25">
      <c r="A8" s="130"/>
      <c r="B8" s="131"/>
      <c r="C8" s="242" t="s">
        <v>31</v>
      </c>
      <c r="D8" s="133"/>
      <c r="E8" s="401"/>
      <c r="F8" s="404"/>
      <c r="H8" s="124"/>
      <c r="I8" s="124"/>
      <c r="J8" s="125"/>
    </row>
    <row r="9" spans="1:11" ht="19.899999999999999" customHeight="1" x14ac:dyDescent="0.25">
      <c r="A9" s="361"/>
      <c r="B9" s="364"/>
      <c r="C9" s="354" t="s">
        <v>352</v>
      </c>
      <c r="D9" s="158">
        <v>5</v>
      </c>
      <c r="E9" s="588"/>
      <c r="F9" s="84">
        <f>D9*E9</f>
        <v>0</v>
      </c>
      <c r="H9" s="124"/>
      <c r="I9" s="124"/>
      <c r="J9" s="125"/>
    </row>
    <row r="10" spans="1:11" x14ac:dyDescent="0.25">
      <c r="A10" s="357"/>
      <c r="B10" s="365"/>
      <c r="C10" s="559" t="s">
        <v>351</v>
      </c>
      <c r="D10" s="178">
        <v>2</v>
      </c>
      <c r="E10" s="591"/>
      <c r="F10" s="84">
        <f>D10*E10</f>
        <v>0</v>
      </c>
      <c r="H10" s="124"/>
      <c r="I10" s="124"/>
      <c r="J10" s="125"/>
    </row>
    <row r="11" spans="1:11" ht="37.5" customHeight="1" x14ac:dyDescent="0.25">
      <c r="A11" s="130"/>
      <c r="B11" s="131"/>
      <c r="C11" s="132" t="s">
        <v>32</v>
      </c>
      <c r="D11" s="133"/>
      <c r="E11" s="392"/>
      <c r="F11" s="53"/>
      <c r="H11" s="107"/>
      <c r="I11" s="107"/>
      <c r="J11" s="257"/>
    </row>
    <row r="12" spans="1:11" x14ac:dyDescent="0.25">
      <c r="F12" s="55"/>
      <c r="G12" s="57"/>
      <c r="H12" s="84"/>
      <c r="I12" s="84"/>
      <c r="J12" s="85"/>
    </row>
    <row r="13" spans="1:11" ht="35.25" customHeight="1" x14ac:dyDescent="0.25">
      <c r="A13" s="130"/>
      <c r="B13" s="138"/>
      <c r="C13" s="139" t="s">
        <v>195</v>
      </c>
      <c r="D13" s="140"/>
      <c r="E13" s="140"/>
      <c r="F13" s="56"/>
      <c r="H13" s="84"/>
      <c r="I13" s="84"/>
      <c r="J13" s="85"/>
    </row>
    <row r="14" spans="1:11" x14ac:dyDescent="0.25">
      <c r="A14" s="211"/>
      <c r="B14" s="170"/>
      <c r="C14" s="386" t="s">
        <v>168</v>
      </c>
      <c r="D14" s="387"/>
      <c r="E14" s="387"/>
      <c r="F14" s="72"/>
      <c r="H14" s="84">
        <v>3</v>
      </c>
      <c r="I14" s="84">
        <f>F14-H14</f>
        <v>-3</v>
      </c>
      <c r="J14" s="85">
        <f>IFERROR(F14/H14*100,"-")</f>
        <v>0</v>
      </c>
      <c r="K14" s="94">
        <f>F14/60</f>
        <v>0</v>
      </c>
    </row>
    <row r="15" spans="1:11" x14ac:dyDescent="0.25">
      <c r="G15" s="57"/>
    </row>
    <row r="16" spans="1:11" s="51" customFormat="1" x14ac:dyDescent="0.25">
      <c r="A16" s="86"/>
      <c r="B16" s="135"/>
      <c r="C16" s="135"/>
      <c r="D16" s="136"/>
      <c r="E16" s="136"/>
      <c r="F16" s="137"/>
      <c r="H16" s="86"/>
      <c r="I16" s="86"/>
      <c r="J16" s="86"/>
      <c r="K16" s="93"/>
    </row>
    <row r="17" spans="1:11" x14ac:dyDescent="0.25">
      <c r="G17" s="57"/>
    </row>
    <row r="18" spans="1:11" x14ac:dyDescent="0.25">
      <c r="G18" s="57"/>
    </row>
    <row r="19" spans="1:11" s="51" customFormat="1" ht="36.75" customHeight="1" x14ac:dyDescent="0.25">
      <c r="A19" s="255"/>
      <c r="B19" s="255"/>
      <c r="C19" s="255"/>
      <c r="D19" s="255"/>
      <c r="E19" s="255"/>
      <c r="F19" s="255"/>
      <c r="H19" s="86"/>
      <c r="I19" s="86"/>
      <c r="J19" s="86"/>
      <c r="K19" s="93"/>
    </row>
    <row r="20" spans="1:11" x14ac:dyDescent="0.25">
      <c r="G20" s="57"/>
    </row>
    <row r="21" spans="1:11" x14ac:dyDescent="0.25">
      <c r="D21" s="136" t="s">
        <v>295</v>
      </c>
      <c r="G21" s="57"/>
    </row>
    <row r="22" spans="1:11" x14ac:dyDescent="0.25">
      <c r="G22" s="57"/>
    </row>
    <row r="23" spans="1:11" x14ac:dyDescent="0.25">
      <c r="G23" s="57"/>
    </row>
    <row r="24" spans="1:11" x14ac:dyDescent="0.25">
      <c r="G24" s="57"/>
    </row>
    <row r="25" spans="1:11" x14ac:dyDescent="0.25">
      <c r="G25" s="57"/>
    </row>
    <row r="26" spans="1:11" x14ac:dyDescent="0.25">
      <c r="G26" s="57"/>
    </row>
    <row r="27" spans="1:11" x14ac:dyDescent="0.25">
      <c r="G27" s="57"/>
    </row>
    <row r="28" spans="1:11" x14ac:dyDescent="0.25">
      <c r="G28" s="57"/>
    </row>
    <row r="29" spans="1:11" x14ac:dyDescent="0.25">
      <c r="G29" s="57"/>
    </row>
    <row r="30" spans="1:11" x14ac:dyDescent="0.25">
      <c r="G30" s="57"/>
    </row>
    <row r="31" spans="1:11" x14ac:dyDescent="0.25">
      <c r="G31" s="57"/>
    </row>
    <row r="32" spans="1:11" x14ac:dyDescent="0.25">
      <c r="G32" s="57"/>
    </row>
    <row r="33" spans="7:7" x14ac:dyDescent="0.25">
      <c r="G33" s="57"/>
    </row>
    <row r="34" spans="7:7" x14ac:dyDescent="0.25">
      <c r="G34" s="57"/>
    </row>
    <row r="35" spans="7:7" x14ac:dyDescent="0.25">
      <c r="G35" s="57"/>
    </row>
    <row r="36" spans="7:7" x14ac:dyDescent="0.25">
      <c r="G36" s="57"/>
    </row>
    <row r="37" spans="7:7" x14ac:dyDescent="0.25">
      <c r="G37" s="57"/>
    </row>
    <row r="38" spans="7:7" x14ac:dyDescent="0.25">
      <c r="G38" s="57"/>
    </row>
    <row r="39" spans="7:7" x14ac:dyDescent="0.25">
      <c r="G39" s="57"/>
    </row>
    <row r="40" spans="7:7" x14ac:dyDescent="0.25">
      <c r="G40" s="57"/>
    </row>
    <row r="41" spans="7:7" x14ac:dyDescent="0.25">
      <c r="G41" s="57"/>
    </row>
    <row r="42" spans="7:7" x14ac:dyDescent="0.25">
      <c r="G42" s="57"/>
    </row>
    <row r="43" spans="7:7" x14ac:dyDescent="0.25">
      <c r="G43" s="57"/>
    </row>
    <row r="44" spans="7:7" x14ac:dyDescent="0.25">
      <c r="G44" s="57"/>
    </row>
    <row r="45" spans="7:7" x14ac:dyDescent="0.25">
      <c r="G45" s="57"/>
    </row>
    <row r="46" spans="7:7" x14ac:dyDescent="0.25">
      <c r="G46" s="57"/>
    </row>
    <row r="47" spans="7:7" x14ac:dyDescent="0.25">
      <c r="G47" s="57"/>
    </row>
    <row r="48" spans="7:7" x14ac:dyDescent="0.25">
      <c r="G48" s="57"/>
    </row>
    <row r="49" spans="7:7" x14ac:dyDescent="0.25">
      <c r="G49" s="57"/>
    </row>
    <row r="50" spans="7:7" x14ac:dyDescent="0.25">
      <c r="G50" s="57"/>
    </row>
    <row r="51" spans="7:7" x14ac:dyDescent="0.25">
      <c r="G51" s="57"/>
    </row>
    <row r="52" spans="7:7" x14ac:dyDescent="0.25">
      <c r="G52" s="57"/>
    </row>
    <row r="53" spans="7:7" x14ac:dyDescent="0.25">
      <c r="G53" s="57"/>
    </row>
    <row r="54" spans="7:7" x14ac:dyDescent="0.25">
      <c r="G54" s="57"/>
    </row>
    <row r="55" spans="7:7" x14ac:dyDescent="0.25">
      <c r="G55" s="57"/>
    </row>
    <row r="56" spans="7:7" x14ac:dyDescent="0.25">
      <c r="G56" s="57"/>
    </row>
    <row r="57" spans="7:7" x14ac:dyDescent="0.25">
      <c r="G57" s="57"/>
    </row>
    <row r="58" spans="7:7" x14ac:dyDescent="0.25">
      <c r="G58" s="57"/>
    </row>
    <row r="59" spans="7:7" x14ac:dyDescent="0.25">
      <c r="G59" s="57"/>
    </row>
    <row r="60" spans="7:7" x14ac:dyDescent="0.25">
      <c r="G60" s="57"/>
    </row>
    <row r="61" spans="7:7" x14ac:dyDescent="0.25">
      <c r="G61" s="57"/>
    </row>
    <row r="62" spans="7:7" x14ac:dyDescent="0.25">
      <c r="G62" s="57"/>
    </row>
    <row r="63" spans="7:7" x14ac:dyDescent="0.25">
      <c r="G63" s="57"/>
    </row>
    <row r="64" spans="7:7" x14ac:dyDescent="0.25">
      <c r="G64" s="57"/>
    </row>
    <row r="65" spans="7:7" x14ac:dyDescent="0.25">
      <c r="G65" s="57"/>
    </row>
    <row r="66" spans="7:7" x14ac:dyDescent="0.25">
      <c r="G66" s="57"/>
    </row>
    <row r="67" spans="7:7" x14ac:dyDescent="0.25">
      <c r="G67" s="57"/>
    </row>
    <row r="68" spans="7:7" x14ac:dyDescent="0.25">
      <c r="G68" s="57"/>
    </row>
    <row r="69" spans="7:7" x14ac:dyDescent="0.25">
      <c r="G69" s="57"/>
    </row>
    <row r="70" spans="7:7" x14ac:dyDescent="0.25">
      <c r="G70" s="57"/>
    </row>
    <row r="71" spans="7:7" x14ac:dyDescent="0.25">
      <c r="G71" s="57"/>
    </row>
    <row r="72" spans="7:7" x14ac:dyDescent="0.25">
      <c r="G72" s="57"/>
    </row>
    <row r="73" spans="7:7" x14ac:dyDescent="0.25">
      <c r="G73" s="57"/>
    </row>
    <row r="74" spans="7:7" x14ac:dyDescent="0.25">
      <c r="G74" s="57"/>
    </row>
    <row r="75" spans="7:7" x14ac:dyDescent="0.25">
      <c r="G75" s="57"/>
    </row>
    <row r="76" spans="7:7" x14ac:dyDescent="0.25">
      <c r="G76" s="57"/>
    </row>
    <row r="77" spans="7:7" x14ac:dyDescent="0.25">
      <c r="G77" s="57"/>
    </row>
    <row r="78" spans="7:7" x14ac:dyDescent="0.25">
      <c r="G78" s="57"/>
    </row>
    <row r="79" spans="7:7" x14ac:dyDescent="0.25">
      <c r="G79" s="57"/>
    </row>
    <row r="80" spans="7:7" x14ac:dyDescent="0.25">
      <c r="G80" s="57"/>
    </row>
    <row r="81" spans="7:7" x14ac:dyDescent="0.25">
      <c r="G81" s="57"/>
    </row>
    <row r="82" spans="7:7" x14ac:dyDescent="0.25">
      <c r="G82" s="57"/>
    </row>
    <row r="83" spans="7:7" x14ac:dyDescent="0.25">
      <c r="G83" s="57"/>
    </row>
    <row r="84" spans="7:7" x14ac:dyDescent="0.25">
      <c r="G84" s="57"/>
    </row>
    <row r="85" spans="7:7" x14ac:dyDescent="0.25">
      <c r="G85" s="57"/>
    </row>
    <row r="86" spans="7:7" x14ac:dyDescent="0.25">
      <c r="G86" s="57"/>
    </row>
    <row r="87" spans="7:7" x14ac:dyDescent="0.25">
      <c r="G87" s="57"/>
    </row>
    <row r="88" spans="7:7" x14ac:dyDescent="0.25">
      <c r="G88" s="57"/>
    </row>
    <row r="89" spans="7:7" x14ac:dyDescent="0.25">
      <c r="G89" s="57"/>
    </row>
    <row r="90" spans="7:7" x14ac:dyDescent="0.25">
      <c r="G90" s="57"/>
    </row>
    <row r="91" spans="7:7" x14ac:dyDescent="0.25">
      <c r="G91" s="57"/>
    </row>
    <row r="92" spans="7:7" x14ac:dyDescent="0.25">
      <c r="G92" s="57"/>
    </row>
    <row r="93" spans="7:7" x14ac:dyDescent="0.25">
      <c r="G93" s="57"/>
    </row>
    <row r="94" spans="7:7" x14ac:dyDescent="0.25">
      <c r="G94" s="57"/>
    </row>
    <row r="95" spans="7:7" x14ac:dyDescent="0.25">
      <c r="G95" s="57"/>
    </row>
    <row r="96" spans="7:7" x14ac:dyDescent="0.25">
      <c r="G96" s="57"/>
    </row>
    <row r="97" spans="7:7" x14ac:dyDescent="0.25">
      <c r="G97" s="57"/>
    </row>
    <row r="98" spans="7:7" x14ac:dyDescent="0.25">
      <c r="G98" s="57"/>
    </row>
    <row r="99" spans="7:7" x14ac:dyDescent="0.25">
      <c r="G99" s="57"/>
    </row>
    <row r="100" spans="7:7" x14ac:dyDescent="0.25">
      <c r="G100" s="57"/>
    </row>
    <row r="101" spans="7:7" x14ac:dyDescent="0.25">
      <c r="G101" s="57"/>
    </row>
    <row r="102" spans="7:7" x14ac:dyDescent="0.25">
      <c r="G102" s="57"/>
    </row>
    <row r="103" spans="7:7" x14ac:dyDescent="0.25">
      <c r="G103" s="57"/>
    </row>
    <row r="104" spans="7:7" x14ac:dyDescent="0.25">
      <c r="G104" s="57"/>
    </row>
    <row r="105" spans="7:7" x14ac:dyDescent="0.25">
      <c r="G105" s="57"/>
    </row>
    <row r="106" spans="7:7" x14ac:dyDescent="0.25">
      <c r="G106" s="57"/>
    </row>
    <row r="107" spans="7:7" x14ac:dyDescent="0.25">
      <c r="G107" s="57"/>
    </row>
    <row r="108" spans="7:7" x14ac:dyDescent="0.25">
      <c r="G108" s="57"/>
    </row>
    <row r="109" spans="7:7" x14ac:dyDescent="0.25">
      <c r="G109" s="57"/>
    </row>
    <row r="110" spans="7:7" x14ac:dyDescent="0.25">
      <c r="G110" s="57"/>
    </row>
    <row r="111" spans="7:7" x14ac:dyDescent="0.25">
      <c r="G111" s="57"/>
    </row>
    <row r="112" spans="7:7" x14ac:dyDescent="0.25">
      <c r="G112" s="57"/>
    </row>
    <row r="113" spans="7:7" x14ac:dyDescent="0.25">
      <c r="G113" s="57"/>
    </row>
    <row r="114" spans="7:7" x14ac:dyDescent="0.25">
      <c r="G114" s="57"/>
    </row>
    <row r="115" spans="7:7" x14ac:dyDescent="0.25">
      <c r="G115" s="57"/>
    </row>
    <row r="116" spans="7:7" x14ac:dyDescent="0.25">
      <c r="G116" s="57"/>
    </row>
    <row r="117" spans="7:7" x14ac:dyDescent="0.25">
      <c r="G117" s="57"/>
    </row>
    <row r="118" spans="7:7" x14ac:dyDescent="0.25">
      <c r="G118" s="57"/>
    </row>
    <row r="119" spans="7:7" x14ac:dyDescent="0.25">
      <c r="G119" s="57"/>
    </row>
    <row r="120" spans="7:7" x14ac:dyDescent="0.25">
      <c r="G120" s="57"/>
    </row>
    <row r="121" spans="7:7" x14ac:dyDescent="0.25">
      <c r="G121" s="57"/>
    </row>
    <row r="122" spans="7:7" x14ac:dyDescent="0.25">
      <c r="G122" s="57"/>
    </row>
    <row r="123" spans="7:7" x14ac:dyDescent="0.25">
      <c r="G123" s="57"/>
    </row>
    <row r="124" spans="7:7" x14ac:dyDescent="0.25">
      <c r="G124" s="57"/>
    </row>
    <row r="125" spans="7:7" x14ac:dyDescent="0.25">
      <c r="G125" s="57"/>
    </row>
    <row r="126" spans="7:7" x14ac:dyDescent="0.25">
      <c r="G126" s="57"/>
    </row>
    <row r="128" spans="7:7" x14ac:dyDescent="0.25">
      <c r="G128" s="57"/>
    </row>
    <row r="129" spans="7:7" x14ac:dyDescent="0.25">
      <c r="G129" s="57"/>
    </row>
    <row r="130" spans="7:7" x14ac:dyDescent="0.25">
      <c r="G130" s="57"/>
    </row>
    <row r="131" spans="7:7" x14ac:dyDescent="0.25">
      <c r="G131" s="57"/>
    </row>
    <row r="132" spans="7:7" x14ac:dyDescent="0.25">
      <c r="G132" s="57"/>
    </row>
    <row r="133" spans="7:7" x14ac:dyDescent="0.25">
      <c r="G133" s="57"/>
    </row>
  </sheetData>
  <customSheetViews>
    <customSheetView guid="{839003FA-3055-4E28-826D-0A2EF77DACBD}" scale="70" showPageBreaks="1" fitToPage="1" printArea="1" view="pageBreakPreview">
      <selection activeCell="C18" sqref="C18"/>
      <pageMargins left="0.75" right="0.75" top="0.98425196850393704" bottom="0.98425196850393704" header="0" footer="0"/>
      <printOptions horizontalCentered="1"/>
      <pageSetup paperSize="9" scale="59" orientation="portrait" r:id="rId1"/>
      <headerFooter alignWithMargins="0"/>
    </customSheetView>
  </customSheetViews>
  <mergeCells count="2">
    <mergeCell ref="A1:F1"/>
    <mergeCell ref="A5:B5"/>
  </mergeCells>
  <phoneticPr fontId="2" type="noConversion"/>
  <dataValidations count="1">
    <dataValidation type="list" allowBlank="1" showInputMessage="1" showErrorMessage="1" sqref="E7 E9:E10">
      <formula1>cenik</formula1>
    </dataValidation>
  </dataValidations>
  <printOptions horizontalCentered="1"/>
  <pageMargins left="0.75" right="0.75" top="0.98425196850393704" bottom="0.98425196850393704" header="0" footer="0"/>
  <pageSetup paperSize="9" scale="50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54"/>
  <sheetViews>
    <sheetView view="pageBreakPreview" zoomScale="70" zoomScaleNormal="66" zoomScaleSheetLayoutView="70" workbookViewId="0">
      <selection sqref="A1:F1"/>
    </sheetView>
  </sheetViews>
  <sheetFormatPr defaultColWidth="9.140625" defaultRowHeight="18" x14ac:dyDescent="0.25"/>
  <cols>
    <col min="1" max="1" width="9.140625" style="86"/>
    <col min="2" max="2" width="9.140625" style="135"/>
    <col min="3" max="3" width="79.28515625" style="135" customWidth="1"/>
    <col min="4" max="5" width="25.7109375" style="136" customWidth="1"/>
    <col min="6" max="6" width="25.7109375" style="137" customWidth="1"/>
    <col min="7" max="7" width="2.42578125" style="54" customWidth="1"/>
    <col min="8" max="10" width="18.85546875" style="87" customWidth="1"/>
    <col min="11" max="11" width="13" style="93" customWidth="1"/>
    <col min="12" max="12" width="75.42578125" style="54" customWidth="1"/>
    <col min="13" max="16384" width="9.140625" style="54"/>
  </cols>
  <sheetData>
    <row r="1" spans="1:11" s="58" customFormat="1" ht="69.75" customHeight="1" x14ac:dyDescent="0.35">
      <c r="A1" s="664" t="s">
        <v>675</v>
      </c>
      <c r="B1" s="664"/>
      <c r="C1" s="664"/>
      <c r="D1" s="664"/>
      <c r="E1" s="664"/>
      <c r="F1" s="664"/>
      <c r="H1" s="88"/>
      <c r="I1" s="88"/>
      <c r="J1" s="88"/>
      <c r="K1" s="92"/>
    </row>
    <row r="2" spans="1:11" s="58" customFormat="1" ht="20.100000000000001" customHeight="1" x14ac:dyDescent="0.35">
      <c r="A2" s="342"/>
      <c r="B2" s="343"/>
      <c r="C2" s="343"/>
      <c r="D2" s="343"/>
      <c r="E2" s="343"/>
      <c r="F2" s="343"/>
      <c r="H2" s="88"/>
      <c r="I2" s="88"/>
      <c r="J2" s="88"/>
      <c r="K2" s="92"/>
    </row>
    <row r="3" spans="1:11" s="58" customFormat="1" ht="20.100000000000001" customHeight="1" x14ac:dyDescent="0.35">
      <c r="A3" s="127" t="s">
        <v>650</v>
      </c>
      <c r="B3" s="343"/>
      <c r="C3" s="343"/>
      <c r="D3" s="343"/>
      <c r="E3" s="343"/>
      <c r="F3" s="343"/>
      <c r="H3" s="88"/>
      <c r="I3" s="88"/>
      <c r="J3" s="88"/>
      <c r="K3" s="92"/>
    </row>
    <row r="4" spans="1:11" s="58" customFormat="1" ht="20.100000000000001" customHeight="1" x14ac:dyDescent="0.35">
      <c r="A4" s="342"/>
      <c r="B4" s="343"/>
      <c r="C4" s="343"/>
      <c r="D4" s="343"/>
      <c r="E4" s="343"/>
      <c r="F4" s="128"/>
      <c r="H4" s="88"/>
      <c r="I4" s="88"/>
      <c r="J4" s="88"/>
      <c r="K4" s="92"/>
    </row>
    <row r="5" spans="1:11" ht="77.45" customHeight="1" x14ac:dyDescent="0.25">
      <c r="A5" s="662" t="s">
        <v>153</v>
      </c>
      <c r="B5" s="663"/>
      <c r="C5" s="344" t="s">
        <v>154</v>
      </c>
      <c r="D5" s="396" t="s">
        <v>672</v>
      </c>
      <c r="E5" s="400" t="s">
        <v>666</v>
      </c>
      <c r="F5" s="351" t="s">
        <v>667</v>
      </c>
      <c r="H5" s="389"/>
      <c r="I5" s="389"/>
      <c r="J5" s="389"/>
      <c r="K5" s="389"/>
    </row>
    <row r="6" spans="1:11" ht="37.9" customHeight="1" x14ac:dyDescent="0.25">
      <c r="A6" s="665" t="s">
        <v>6</v>
      </c>
      <c r="B6" s="666"/>
      <c r="C6" s="129" t="s">
        <v>29</v>
      </c>
      <c r="D6" s="345"/>
      <c r="E6" s="400"/>
      <c r="F6" s="351"/>
      <c r="H6" s="389"/>
      <c r="I6" s="389"/>
      <c r="J6" s="389"/>
      <c r="K6" s="389"/>
    </row>
    <row r="7" spans="1:11" ht="17.45" customHeight="1" x14ac:dyDescent="0.25">
      <c r="A7" s="340"/>
      <c r="B7" s="340" t="s">
        <v>26</v>
      </c>
      <c r="C7" s="354" t="s">
        <v>353</v>
      </c>
      <c r="D7" s="158">
        <v>3</v>
      </c>
      <c r="E7" s="588"/>
      <c r="F7" s="84">
        <f>D7*E7</f>
        <v>0</v>
      </c>
      <c r="H7" s="390"/>
      <c r="I7" s="124"/>
      <c r="J7" s="125"/>
    </row>
    <row r="8" spans="1:11" ht="17.45" customHeight="1" x14ac:dyDescent="0.25">
      <c r="A8" s="341"/>
      <c r="B8" s="340" t="s">
        <v>27</v>
      </c>
      <c r="C8" s="362" t="s">
        <v>510</v>
      </c>
      <c r="D8" s="159">
        <v>4</v>
      </c>
      <c r="E8" s="607"/>
      <c r="F8" s="84">
        <f t="shared" ref="F8:F19" si="0">D8*E8</f>
        <v>0</v>
      </c>
      <c r="H8" s="390"/>
      <c r="I8" s="124"/>
      <c r="J8" s="125"/>
    </row>
    <row r="9" spans="1:11" ht="17.45" customHeight="1" x14ac:dyDescent="0.25">
      <c r="A9" s="341"/>
      <c r="B9" s="374"/>
      <c r="C9" s="362" t="s">
        <v>511</v>
      </c>
      <c r="D9" s="159">
        <v>4</v>
      </c>
      <c r="E9" s="607"/>
      <c r="F9" s="84">
        <f t="shared" si="0"/>
        <v>0</v>
      </c>
      <c r="H9" s="390"/>
      <c r="I9" s="124"/>
      <c r="J9" s="125"/>
    </row>
    <row r="10" spans="1:11" ht="17.45" customHeight="1" x14ac:dyDescent="0.25">
      <c r="A10" s="341"/>
      <c r="B10" s="374"/>
      <c r="C10" s="362" t="s">
        <v>353</v>
      </c>
      <c r="D10" s="159">
        <v>4</v>
      </c>
      <c r="E10" s="607"/>
      <c r="F10" s="84">
        <f t="shared" si="0"/>
        <v>0</v>
      </c>
      <c r="H10" s="390"/>
      <c r="I10" s="124"/>
      <c r="J10" s="125"/>
    </row>
    <row r="11" spans="1:11" ht="17.45" customHeight="1" x14ac:dyDescent="0.25">
      <c r="A11" s="341"/>
      <c r="B11" s="374"/>
      <c r="C11" s="362" t="s">
        <v>512</v>
      </c>
      <c r="D11" s="159">
        <v>4</v>
      </c>
      <c r="E11" s="607"/>
      <c r="F11" s="84">
        <f t="shared" si="0"/>
        <v>0</v>
      </c>
      <c r="H11" s="390"/>
      <c r="I11" s="124"/>
      <c r="J11" s="125"/>
    </row>
    <row r="12" spans="1:11" ht="17.45" customHeight="1" x14ac:dyDescent="0.25">
      <c r="A12" s="341"/>
      <c r="B12" s="374"/>
      <c r="C12" s="362" t="s">
        <v>513</v>
      </c>
      <c r="D12" s="159">
        <v>4</v>
      </c>
      <c r="E12" s="607"/>
      <c r="F12" s="84">
        <f t="shared" si="0"/>
        <v>0</v>
      </c>
      <c r="H12" s="390"/>
      <c r="I12" s="124"/>
      <c r="J12" s="125"/>
    </row>
    <row r="13" spans="1:11" ht="17.45" customHeight="1" x14ac:dyDescent="0.25">
      <c r="A13" s="341"/>
      <c r="B13" s="374"/>
      <c r="C13" s="362" t="s">
        <v>514</v>
      </c>
      <c r="D13" s="159">
        <v>4</v>
      </c>
      <c r="E13" s="607"/>
      <c r="F13" s="84">
        <f t="shared" si="0"/>
        <v>0</v>
      </c>
      <c r="H13" s="390"/>
      <c r="I13" s="124"/>
      <c r="J13" s="125"/>
    </row>
    <row r="14" spans="1:11" ht="17.45" customHeight="1" x14ac:dyDescent="0.25">
      <c r="A14" s="341"/>
      <c r="B14" s="374"/>
      <c r="C14" s="362" t="s">
        <v>357</v>
      </c>
      <c r="D14" s="159">
        <v>4</v>
      </c>
      <c r="E14" s="607"/>
      <c r="F14" s="84">
        <f t="shared" si="0"/>
        <v>0</v>
      </c>
      <c r="H14" s="390"/>
      <c r="I14" s="124"/>
      <c r="J14" s="125"/>
    </row>
    <row r="15" spans="1:11" ht="17.45" customHeight="1" x14ac:dyDescent="0.25">
      <c r="A15" s="341"/>
      <c r="B15" s="374"/>
      <c r="C15" s="362" t="s">
        <v>515</v>
      </c>
      <c r="D15" s="159">
        <v>4</v>
      </c>
      <c r="E15" s="607"/>
      <c r="F15" s="84">
        <f t="shared" si="0"/>
        <v>0</v>
      </c>
      <c r="H15" s="390"/>
      <c r="I15" s="124"/>
      <c r="J15" s="125"/>
    </row>
    <row r="16" spans="1:11" ht="17.45" customHeight="1" x14ac:dyDescent="0.25">
      <c r="A16" s="341"/>
      <c r="B16" s="374"/>
      <c r="C16" s="362" t="s">
        <v>630</v>
      </c>
      <c r="D16" s="159">
        <v>4</v>
      </c>
      <c r="E16" s="607"/>
      <c r="F16" s="84">
        <f t="shared" si="0"/>
        <v>0</v>
      </c>
      <c r="H16" s="390"/>
      <c r="I16" s="124"/>
      <c r="J16" s="125"/>
    </row>
    <row r="17" spans="1:10" ht="17.45" customHeight="1" x14ac:dyDescent="0.25">
      <c r="A17" s="341"/>
      <c r="B17" s="375"/>
      <c r="C17" s="362" t="s">
        <v>624</v>
      </c>
      <c r="D17" s="240">
        <v>4</v>
      </c>
      <c r="E17" s="608"/>
      <c r="F17" s="84">
        <f t="shared" si="0"/>
        <v>0</v>
      </c>
      <c r="H17" s="395"/>
      <c r="I17" s="124"/>
      <c r="J17" s="125"/>
    </row>
    <row r="18" spans="1:10" ht="17.45" customHeight="1" x14ac:dyDescent="0.25">
      <c r="A18" s="341"/>
      <c r="B18" s="375"/>
      <c r="C18" s="362" t="s">
        <v>516</v>
      </c>
      <c r="D18" s="240">
        <v>4</v>
      </c>
      <c r="E18" s="608"/>
      <c r="F18" s="84">
        <f t="shared" si="0"/>
        <v>0</v>
      </c>
      <c r="H18" s="390"/>
      <c r="I18" s="124"/>
      <c r="J18" s="125"/>
    </row>
    <row r="19" spans="1:10" ht="17.45" customHeight="1" x14ac:dyDescent="0.25">
      <c r="A19" s="341"/>
      <c r="B19" s="374"/>
      <c r="C19" s="362" t="s">
        <v>612</v>
      </c>
      <c r="D19" s="388">
        <v>4</v>
      </c>
      <c r="E19" s="592"/>
      <c r="F19" s="84">
        <f t="shared" si="0"/>
        <v>0</v>
      </c>
      <c r="H19" s="395"/>
      <c r="I19" s="124"/>
      <c r="J19" s="125"/>
    </row>
    <row r="20" spans="1:10" ht="36" customHeight="1" x14ac:dyDescent="0.25">
      <c r="A20" s="130"/>
      <c r="B20" s="146"/>
      <c r="C20" s="132" t="s">
        <v>31</v>
      </c>
      <c r="D20" s="133"/>
      <c r="E20" s="401"/>
      <c r="F20" s="404"/>
      <c r="H20" s="124"/>
      <c r="I20" s="124"/>
      <c r="J20" s="125"/>
    </row>
    <row r="21" spans="1:10" ht="17.45" customHeight="1" x14ac:dyDescent="0.25">
      <c r="A21" s="376"/>
      <c r="B21" s="376"/>
      <c r="C21" s="362" t="s">
        <v>353</v>
      </c>
      <c r="D21" s="159">
        <v>1</v>
      </c>
      <c r="E21" s="607"/>
      <c r="F21" s="84">
        <f>D21*E21</f>
        <v>0</v>
      </c>
      <c r="H21" s="390"/>
      <c r="I21" s="124"/>
      <c r="J21" s="125"/>
    </row>
    <row r="22" spans="1:10" ht="17.45" customHeight="1" x14ac:dyDescent="0.25">
      <c r="A22" s="377"/>
      <c r="B22" s="377"/>
      <c r="C22" s="362" t="s">
        <v>354</v>
      </c>
      <c r="D22" s="159">
        <v>1</v>
      </c>
      <c r="E22" s="607"/>
      <c r="F22" s="84">
        <f t="shared" ref="F22:F33" si="1">D22*E22</f>
        <v>0</v>
      </c>
      <c r="H22" s="390"/>
      <c r="I22" s="124"/>
      <c r="J22" s="125"/>
    </row>
    <row r="23" spans="1:10" ht="17.45" customHeight="1" x14ac:dyDescent="0.25">
      <c r="A23" s="377"/>
      <c r="B23" s="377"/>
      <c r="C23" s="362" t="s">
        <v>356</v>
      </c>
      <c r="D23" s="159">
        <v>1</v>
      </c>
      <c r="E23" s="607"/>
      <c r="F23" s="84">
        <f t="shared" si="1"/>
        <v>0</v>
      </c>
      <c r="H23" s="390"/>
      <c r="I23" s="124"/>
      <c r="J23" s="125"/>
    </row>
    <row r="24" spans="1:10" ht="17.45" customHeight="1" x14ac:dyDescent="0.25">
      <c r="A24" s="377"/>
      <c r="B24" s="377"/>
      <c r="C24" s="362" t="s">
        <v>355</v>
      </c>
      <c r="D24" s="159">
        <v>1</v>
      </c>
      <c r="E24" s="607"/>
      <c r="F24" s="84">
        <f t="shared" si="1"/>
        <v>0</v>
      </c>
      <c r="H24" s="390"/>
      <c r="I24" s="124"/>
      <c r="J24" s="125"/>
    </row>
    <row r="25" spans="1:10" ht="17.45" customHeight="1" x14ac:dyDescent="0.25">
      <c r="A25" s="377"/>
      <c r="B25" s="377"/>
      <c r="C25" s="362" t="s">
        <v>357</v>
      </c>
      <c r="D25" s="159">
        <v>1</v>
      </c>
      <c r="E25" s="607"/>
      <c r="F25" s="84">
        <f t="shared" si="1"/>
        <v>0</v>
      </c>
      <c r="H25" s="390"/>
      <c r="I25" s="124"/>
      <c r="J25" s="125"/>
    </row>
    <row r="26" spans="1:10" ht="17.45" customHeight="1" x14ac:dyDescent="0.25">
      <c r="A26" s="377"/>
      <c r="B26" s="377"/>
      <c r="C26" s="362" t="s">
        <v>358</v>
      </c>
      <c r="D26" s="159">
        <v>1</v>
      </c>
      <c r="E26" s="607"/>
      <c r="F26" s="84">
        <f t="shared" si="1"/>
        <v>0</v>
      </c>
      <c r="H26" s="390"/>
      <c r="I26" s="124"/>
      <c r="J26" s="125"/>
    </row>
    <row r="27" spans="1:10" ht="17.45" customHeight="1" x14ac:dyDescent="0.25">
      <c r="A27" s="377"/>
      <c r="B27" s="377"/>
      <c r="C27" s="362" t="s">
        <v>359</v>
      </c>
      <c r="D27" s="159">
        <v>1</v>
      </c>
      <c r="E27" s="607"/>
      <c r="F27" s="84">
        <f t="shared" si="1"/>
        <v>0</v>
      </c>
      <c r="H27" s="390"/>
      <c r="I27" s="124"/>
      <c r="J27" s="125"/>
    </row>
    <row r="28" spans="1:10" x14ac:dyDescent="0.25">
      <c r="A28" s="377"/>
      <c r="B28" s="377"/>
      <c r="C28" s="362" t="s">
        <v>608</v>
      </c>
      <c r="D28" s="159">
        <v>1</v>
      </c>
      <c r="E28" s="607"/>
      <c r="F28" s="84">
        <f t="shared" si="1"/>
        <v>0</v>
      </c>
      <c r="H28" s="390"/>
      <c r="I28" s="124"/>
      <c r="J28" s="125"/>
    </row>
    <row r="29" spans="1:10" ht="17.45" customHeight="1" x14ac:dyDescent="0.25">
      <c r="A29" s="377"/>
      <c r="B29" s="377"/>
      <c r="C29" s="241" t="s">
        <v>360</v>
      </c>
      <c r="D29" s="159">
        <v>1</v>
      </c>
      <c r="E29" s="607"/>
      <c r="F29" s="84">
        <f t="shared" si="1"/>
        <v>0</v>
      </c>
      <c r="H29" s="390"/>
      <c r="I29" s="124"/>
      <c r="J29" s="125"/>
    </row>
    <row r="30" spans="1:10" ht="17.45" customHeight="1" x14ac:dyDescent="0.25">
      <c r="A30" s="377"/>
      <c r="B30" s="377"/>
      <c r="C30" s="362" t="s">
        <v>361</v>
      </c>
      <c r="D30" s="159">
        <v>1</v>
      </c>
      <c r="E30" s="607"/>
      <c r="F30" s="84">
        <f t="shared" si="1"/>
        <v>0</v>
      </c>
      <c r="H30" s="390"/>
      <c r="I30" s="124"/>
      <c r="J30" s="125"/>
    </row>
    <row r="31" spans="1:10" ht="17.45" customHeight="1" x14ac:dyDescent="0.25">
      <c r="A31" s="377"/>
      <c r="B31" s="377"/>
      <c r="C31" s="362" t="s">
        <v>362</v>
      </c>
      <c r="D31" s="159">
        <v>1</v>
      </c>
      <c r="E31" s="607"/>
      <c r="F31" s="84">
        <f t="shared" si="1"/>
        <v>0</v>
      </c>
      <c r="H31" s="390"/>
      <c r="I31" s="124"/>
      <c r="J31" s="125"/>
    </row>
    <row r="32" spans="1:10" ht="17.45" customHeight="1" x14ac:dyDescent="0.25">
      <c r="A32" s="377"/>
      <c r="B32" s="377"/>
      <c r="C32" s="362" t="s">
        <v>363</v>
      </c>
      <c r="D32" s="159">
        <v>1</v>
      </c>
      <c r="E32" s="607"/>
      <c r="F32" s="84">
        <f t="shared" si="1"/>
        <v>0</v>
      </c>
      <c r="H32" s="390"/>
      <c r="I32" s="124"/>
      <c r="J32" s="125"/>
    </row>
    <row r="33" spans="1:11" ht="21" customHeight="1" x14ac:dyDescent="0.25">
      <c r="A33" s="377"/>
      <c r="B33" s="377"/>
      <c r="C33" s="354" t="s">
        <v>376</v>
      </c>
      <c r="D33" s="193">
        <v>2</v>
      </c>
      <c r="E33" s="590"/>
      <c r="F33" s="84">
        <f t="shared" si="1"/>
        <v>0</v>
      </c>
      <c r="H33" s="390"/>
      <c r="I33" s="124"/>
      <c r="J33" s="125"/>
    </row>
    <row r="34" spans="1:11" ht="36" customHeight="1" x14ac:dyDescent="0.25">
      <c r="A34" s="130"/>
      <c r="B34" s="131"/>
      <c r="C34" s="132" t="s">
        <v>32</v>
      </c>
      <c r="D34" s="133"/>
      <c r="E34" s="392"/>
      <c r="F34" s="53"/>
      <c r="H34" s="107"/>
      <c r="I34" s="107"/>
      <c r="J34" s="257"/>
    </row>
    <row r="35" spans="1:11" x14ac:dyDescent="0.25">
      <c r="A35" s="182"/>
      <c r="B35" s="182"/>
      <c r="C35" s="349" t="s">
        <v>194</v>
      </c>
      <c r="D35" s="350"/>
      <c r="E35" s="350"/>
      <c r="F35" s="52"/>
      <c r="H35" s="84">
        <v>2500</v>
      </c>
      <c r="I35" s="84">
        <f>F35-H35</f>
        <v>-2500</v>
      </c>
      <c r="J35" s="85">
        <f>IFERROR(F35/H35*100,"-")</f>
        <v>0</v>
      </c>
    </row>
    <row r="36" spans="1:11" x14ac:dyDescent="0.25">
      <c r="F36" s="55"/>
      <c r="H36" s="84"/>
      <c r="I36" s="84"/>
      <c r="J36" s="85"/>
    </row>
    <row r="37" spans="1:11" ht="35.25" customHeight="1" x14ac:dyDescent="0.25">
      <c r="A37" s="130"/>
      <c r="B37" s="138"/>
      <c r="C37" s="139" t="s">
        <v>195</v>
      </c>
      <c r="D37" s="140"/>
      <c r="E37" s="140"/>
      <c r="F37" s="56"/>
      <c r="H37" s="84"/>
      <c r="I37" s="84"/>
      <c r="J37" s="85"/>
    </row>
    <row r="38" spans="1:11" x14ac:dyDescent="0.25">
      <c r="A38" s="359"/>
      <c r="B38" s="359"/>
      <c r="C38" s="349" t="s">
        <v>237</v>
      </c>
      <c r="D38" s="350"/>
      <c r="E38" s="350"/>
      <c r="F38" s="65"/>
      <c r="H38" s="84">
        <v>5</v>
      </c>
      <c r="I38" s="84">
        <f>F38-H38</f>
        <v>-5</v>
      </c>
      <c r="J38" s="85">
        <f>IFERROR(F38/H38*100,"-")</f>
        <v>0</v>
      </c>
    </row>
    <row r="39" spans="1:11" x14ac:dyDescent="0.25">
      <c r="A39" s="360"/>
      <c r="B39" s="360"/>
      <c r="C39" s="349" t="s">
        <v>627</v>
      </c>
      <c r="D39" s="350"/>
      <c r="E39" s="350"/>
      <c r="F39" s="65"/>
      <c r="H39" s="84">
        <v>2.5</v>
      </c>
      <c r="I39" s="84">
        <f>F39-H39</f>
        <v>-2.5</v>
      </c>
      <c r="J39" s="85">
        <f>IFERROR(F39/H39*100,"-")</f>
        <v>0</v>
      </c>
    </row>
    <row r="42" spans="1:11" s="51" customFormat="1" x14ac:dyDescent="0.25">
      <c r="A42" s="86"/>
      <c r="B42" s="135"/>
      <c r="C42" s="135"/>
      <c r="D42" s="136"/>
      <c r="E42" s="136"/>
      <c r="F42" s="137"/>
      <c r="H42" s="86"/>
      <c r="I42" s="86"/>
      <c r="J42" s="86"/>
      <c r="K42" s="91"/>
    </row>
    <row r="43" spans="1:11" x14ac:dyDescent="0.25">
      <c r="D43" s="136" t="s">
        <v>295</v>
      </c>
    </row>
    <row r="45" spans="1:11" s="51" customFormat="1" ht="36.75" customHeight="1" x14ac:dyDescent="0.25">
      <c r="A45" s="358"/>
      <c r="B45" s="358"/>
      <c r="C45" s="358"/>
      <c r="D45" s="358"/>
      <c r="E45" s="358"/>
      <c r="F45" s="358"/>
      <c r="H45" s="86"/>
      <c r="I45" s="86"/>
      <c r="J45" s="86"/>
      <c r="K45" s="91"/>
    </row>
    <row r="51" spans="1:11" x14ac:dyDescent="0.25">
      <c r="A51" s="353"/>
      <c r="B51" s="353"/>
      <c r="C51" s="353"/>
      <c r="D51" s="353"/>
      <c r="E51" s="353"/>
      <c r="F51" s="353"/>
    </row>
    <row r="52" spans="1:11" ht="39" customHeight="1" x14ac:dyDescent="0.25">
      <c r="A52" s="352"/>
      <c r="B52" s="352"/>
      <c r="C52" s="352"/>
      <c r="D52" s="352"/>
      <c r="E52" s="352"/>
      <c r="F52" s="352"/>
    </row>
    <row r="54" spans="1:11" s="51" customFormat="1" ht="54" customHeight="1" x14ac:dyDescent="0.25">
      <c r="A54" s="352"/>
      <c r="B54" s="353"/>
      <c r="C54" s="353"/>
      <c r="D54" s="353"/>
      <c r="E54" s="353"/>
      <c r="F54" s="353"/>
      <c r="H54" s="86"/>
      <c r="I54" s="86"/>
      <c r="J54" s="86"/>
      <c r="K54" s="91"/>
    </row>
  </sheetData>
  <customSheetViews>
    <customSheetView guid="{839003FA-3055-4E28-826D-0A2EF77DACBD}" scale="70" showPageBreaks="1" fitToPage="1" printArea="1" view="pageBreakPreview" topLeftCell="A64">
      <selection activeCell="C81" sqref="C81"/>
      <rowBreaks count="1" manualBreakCount="1">
        <brk id="57" max="4" man="1"/>
      </rowBreaks>
      <pageMargins left="0.74803149606299213" right="0.74803149606299213" top="0.98425196850393704" bottom="0.98425196850393704" header="0" footer="0"/>
      <printOptions horizontalCentered="1"/>
      <pageSetup paperSize="9" scale="38" orientation="portrait" r:id="rId1"/>
      <headerFooter alignWithMargins="0"/>
    </customSheetView>
  </customSheetViews>
  <mergeCells count="3">
    <mergeCell ref="A1:F1"/>
    <mergeCell ref="A5:B5"/>
    <mergeCell ref="A6:B6"/>
  </mergeCells>
  <phoneticPr fontId="2" type="noConversion"/>
  <dataValidations count="1">
    <dataValidation type="list" allowBlank="1" showInputMessage="1" showErrorMessage="1" sqref="E7:E19 E21:E33">
      <formula1>cenik</formula1>
    </dataValidation>
  </dataValidations>
  <printOptions horizontalCentered="1"/>
  <pageMargins left="0.35433070866141736" right="0.55118110236220474" top="0.98425196850393704" bottom="0.98425196850393704" header="0" footer="0"/>
  <pageSetup paperSize="9" scale="54" orientation="portrait" r:id="rId2"/>
  <headerFooter alignWithMargins="0"/>
  <rowBreaks count="1" manualBreakCount="1">
    <brk id="19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33"/>
  <sheetViews>
    <sheetView view="pageBreakPreview" zoomScale="70" zoomScaleNormal="66" zoomScaleSheetLayoutView="70" workbookViewId="0">
      <selection sqref="A1:F1"/>
    </sheetView>
  </sheetViews>
  <sheetFormatPr defaultColWidth="9.140625" defaultRowHeight="18" x14ac:dyDescent="0.25"/>
  <cols>
    <col min="1" max="1" width="9.140625" style="86"/>
    <col min="2" max="2" width="9.140625" style="135"/>
    <col min="3" max="3" width="79.28515625" style="135" customWidth="1"/>
    <col min="4" max="5" width="25.7109375" style="136" customWidth="1"/>
    <col min="6" max="6" width="25.7109375" style="137" customWidth="1"/>
    <col min="7" max="7" width="2.42578125" style="54" customWidth="1"/>
    <col min="8" max="10" width="18.85546875" style="87" customWidth="1"/>
    <col min="11" max="11" width="13" style="93" customWidth="1"/>
    <col min="12" max="13" width="9.140625" style="54" customWidth="1"/>
    <col min="14" max="14" width="0" style="54" hidden="1" customWidth="1"/>
    <col min="15" max="16384" width="9.140625" style="54"/>
  </cols>
  <sheetData>
    <row r="1" spans="1:11" s="58" customFormat="1" ht="69.75" customHeight="1" x14ac:dyDescent="0.35">
      <c r="A1" s="664" t="s">
        <v>675</v>
      </c>
      <c r="B1" s="664"/>
      <c r="C1" s="664"/>
      <c r="D1" s="664"/>
      <c r="E1" s="664"/>
      <c r="F1" s="664"/>
      <c r="H1" s="88"/>
      <c r="I1" s="88"/>
      <c r="J1" s="88"/>
      <c r="K1" s="92"/>
    </row>
    <row r="2" spans="1:11" s="58" customFormat="1" ht="20.100000000000001" customHeight="1" x14ac:dyDescent="0.35">
      <c r="A2" s="342"/>
      <c r="B2" s="343"/>
      <c r="C2" s="343"/>
      <c r="D2" s="343"/>
      <c r="E2" s="343"/>
      <c r="F2" s="343"/>
      <c r="H2" s="88"/>
      <c r="I2" s="88"/>
      <c r="J2" s="88"/>
      <c r="K2" s="92"/>
    </row>
    <row r="3" spans="1:11" s="58" customFormat="1" ht="20.100000000000001" customHeight="1" x14ac:dyDescent="0.35">
      <c r="A3" s="127" t="s">
        <v>650</v>
      </c>
      <c r="B3" s="343"/>
      <c r="C3" s="343"/>
      <c r="D3" s="343"/>
      <c r="E3" s="343"/>
      <c r="F3" s="343"/>
      <c r="H3" s="88"/>
      <c r="I3" s="88"/>
      <c r="J3" s="88"/>
      <c r="K3" s="92"/>
    </row>
    <row r="4" spans="1:11" s="58" customFormat="1" ht="20.100000000000001" customHeight="1" x14ac:dyDescent="0.35">
      <c r="A4" s="342"/>
      <c r="B4" s="343"/>
      <c r="C4" s="343"/>
      <c r="D4" s="343"/>
      <c r="E4" s="343"/>
      <c r="F4" s="128"/>
      <c r="H4" s="88"/>
      <c r="I4" s="88"/>
      <c r="J4" s="88"/>
      <c r="K4" s="92"/>
    </row>
    <row r="5" spans="1:11" ht="84" customHeight="1" x14ac:dyDescent="0.25">
      <c r="A5" s="662" t="s">
        <v>153</v>
      </c>
      <c r="B5" s="663"/>
      <c r="C5" s="344" t="s">
        <v>154</v>
      </c>
      <c r="D5" s="396" t="s">
        <v>672</v>
      </c>
      <c r="E5" s="400" t="s">
        <v>666</v>
      </c>
      <c r="F5" s="351" t="s">
        <v>667</v>
      </c>
      <c r="H5" s="389"/>
      <c r="I5" s="389"/>
      <c r="J5" s="389"/>
      <c r="K5" s="389"/>
    </row>
    <row r="6" spans="1:11" ht="37.9" customHeight="1" x14ac:dyDescent="0.25">
      <c r="A6" s="347" t="s">
        <v>7</v>
      </c>
      <c r="B6" s="348"/>
      <c r="C6" s="129" t="s">
        <v>29</v>
      </c>
      <c r="D6" s="384"/>
      <c r="E6" s="384"/>
      <c r="F6" s="385"/>
      <c r="H6" s="389"/>
      <c r="I6" s="389"/>
      <c r="J6" s="389"/>
      <c r="K6" s="389"/>
    </row>
    <row r="7" spans="1:11" ht="19.899999999999999" customHeight="1" x14ac:dyDescent="0.25">
      <c r="A7" s="341"/>
      <c r="B7" s="340" t="s">
        <v>26</v>
      </c>
      <c r="C7" s="354" t="s">
        <v>517</v>
      </c>
      <c r="D7" s="158">
        <v>3</v>
      </c>
      <c r="E7" s="588"/>
      <c r="F7" s="107">
        <f>D7*E7</f>
        <v>0</v>
      </c>
      <c r="H7" s="399"/>
      <c r="I7" s="124"/>
      <c r="J7" s="125"/>
    </row>
    <row r="8" spans="1:11" ht="19.899999999999999" customHeight="1" x14ac:dyDescent="0.25">
      <c r="A8" s="341"/>
      <c r="B8" s="341"/>
      <c r="C8" s="354" t="s">
        <v>518</v>
      </c>
      <c r="D8" s="158">
        <v>3</v>
      </c>
      <c r="E8" s="588"/>
      <c r="F8" s="107">
        <f>D8*E8</f>
        <v>0</v>
      </c>
      <c r="H8" s="399"/>
      <c r="I8" s="124"/>
      <c r="J8" s="125"/>
    </row>
    <row r="9" spans="1:11" ht="19.899999999999999" customHeight="1" x14ac:dyDescent="0.25">
      <c r="A9" s="341"/>
      <c r="B9" s="380" t="s">
        <v>27</v>
      </c>
      <c r="C9" s="354" t="s">
        <v>345</v>
      </c>
      <c r="D9" s="388">
        <v>3</v>
      </c>
      <c r="E9" s="592"/>
      <c r="F9" s="107">
        <f t="shared" ref="F9:F13" si="0">D9*E9</f>
        <v>0</v>
      </c>
      <c r="H9" s="399"/>
      <c r="I9" s="124"/>
      <c r="J9" s="125"/>
    </row>
    <row r="10" spans="1:11" ht="19.899999999999999" customHeight="1" x14ac:dyDescent="0.25">
      <c r="A10" s="341"/>
      <c r="B10" s="381"/>
      <c r="C10" s="354" t="s">
        <v>519</v>
      </c>
      <c r="D10" s="388">
        <v>3</v>
      </c>
      <c r="E10" s="592"/>
      <c r="F10" s="107">
        <f t="shared" si="0"/>
        <v>0</v>
      </c>
      <c r="H10" s="399"/>
      <c r="I10" s="124"/>
      <c r="J10" s="125"/>
    </row>
    <row r="11" spans="1:11" ht="34.5" customHeight="1" x14ac:dyDescent="0.25">
      <c r="A11" s="130"/>
      <c r="B11" s="146"/>
      <c r="C11" s="132" t="s">
        <v>31</v>
      </c>
      <c r="D11" s="133"/>
      <c r="E11" s="401"/>
      <c r="F11" s="405"/>
      <c r="H11" s="124"/>
      <c r="I11" s="124"/>
      <c r="J11" s="125"/>
    </row>
    <row r="12" spans="1:11" ht="19.899999999999999" customHeight="1" x14ac:dyDescent="0.25">
      <c r="A12" s="378"/>
      <c r="B12" s="378"/>
      <c r="C12" s="354" t="s">
        <v>345</v>
      </c>
      <c r="D12" s="159">
        <v>2</v>
      </c>
      <c r="E12" s="607"/>
      <c r="F12" s="107">
        <f t="shared" si="0"/>
        <v>0</v>
      </c>
      <c r="H12" s="124"/>
      <c r="I12" s="399"/>
      <c r="J12" s="125"/>
    </row>
    <row r="13" spans="1:11" ht="37.5" customHeight="1" x14ac:dyDescent="0.25">
      <c r="A13" s="379"/>
      <c r="B13" s="379"/>
      <c r="C13" s="354" t="s">
        <v>376</v>
      </c>
      <c r="D13" s="193">
        <v>2</v>
      </c>
      <c r="E13" s="590"/>
      <c r="F13" s="107">
        <f t="shared" si="0"/>
        <v>0</v>
      </c>
      <c r="H13" s="124"/>
      <c r="I13" s="399"/>
      <c r="J13" s="125"/>
    </row>
    <row r="14" spans="1:11" ht="36.75" customHeight="1" x14ac:dyDescent="0.25">
      <c r="A14" s="130"/>
      <c r="B14" s="131"/>
      <c r="C14" s="132" t="s">
        <v>32</v>
      </c>
      <c r="D14" s="133"/>
      <c r="E14" s="392"/>
      <c r="F14" s="53"/>
      <c r="H14" s="107"/>
      <c r="I14" s="107"/>
      <c r="J14" s="257"/>
    </row>
    <row r="15" spans="1:11" x14ac:dyDescent="0.25">
      <c r="F15" s="82"/>
      <c r="H15" s="84"/>
      <c r="I15" s="84"/>
      <c r="J15" s="85"/>
    </row>
    <row r="16" spans="1:11" ht="35.25" customHeight="1" x14ac:dyDescent="0.25">
      <c r="A16" s="223"/>
      <c r="B16" s="224"/>
      <c r="C16" s="139" t="s">
        <v>195</v>
      </c>
      <c r="D16" s="140"/>
      <c r="E16" s="140"/>
      <c r="F16" s="56"/>
      <c r="H16" s="84"/>
      <c r="I16" s="84"/>
      <c r="J16" s="85"/>
    </row>
    <row r="17" spans="1:15" ht="33.6" customHeight="1" x14ac:dyDescent="0.25">
      <c r="A17" s="225"/>
      <c r="B17" s="382"/>
      <c r="C17" s="226" t="s">
        <v>173</v>
      </c>
      <c r="D17" s="149"/>
      <c r="E17" s="149"/>
      <c r="F17" s="52"/>
      <c r="H17" s="114">
        <v>5</v>
      </c>
      <c r="I17" s="84">
        <f t="shared" ref="I17:I19" si="1">F17-H17</f>
        <v>-5</v>
      </c>
      <c r="J17" s="85">
        <f t="shared" ref="J17:J19" si="2">IFERROR(F17/H17*100,"-")</f>
        <v>0</v>
      </c>
    </row>
    <row r="18" spans="1:15" ht="33.6" customHeight="1" x14ac:dyDescent="0.25">
      <c r="A18" s="227"/>
      <c r="B18" s="383"/>
      <c r="C18" s="226" t="s">
        <v>174</v>
      </c>
      <c r="D18" s="149"/>
      <c r="E18" s="149"/>
      <c r="F18" s="52"/>
      <c r="H18" s="114">
        <v>50</v>
      </c>
      <c r="I18" s="84">
        <f t="shared" si="1"/>
        <v>-50</v>
      </c>
      <c r="J18" s="85">
        <f t="shared" si="2"/>
        <v>0</v>
      </c>
    </row>
    <row r="19" spans="1:15" x14ac:dyDescent="0.25">
      <c r="A19" s="227"/>
      <c r="B19" s="383"/>
      <c r="C19" s="228" t="s">
        <v>146</v>
      </c>
      <c r="D19" s="387"/>
      <c r="E19" s="387"/>
      <c r="F19" s="52"/>
      <c r="H19" s="114">
        <v>3</v>
      </c>
      <c r="I19" s="84">
        <f t="shared" si="1"/>
        <v>-3</v>
      </c>
      <c r="J19" s="85">
        <f t="shared" si="2"/>
        <v>0</v>
      </c>
    </row>
    <row r="20" spans="1:15" x14ac:dyDescent="0.25">
      <c r="A20" s="229"/>
      <c r="B20" s="230"/>
      <c r="C20" s="231" t="s">
        <v>605</v>
      </c>
      <c r="D20" s="232"/>
      <c r="E20" s="232"/>
      <c r="F20" s="117"/>
      <c r="H20" s="266">
        <v>59.6</v>
      </c>
      <c r="I20" s="84">
        <f t="shared" ref="I20:I21" si="3">F20-H20</f>
        <v>-59.6</v>
      </c>
      <c r="J20" s="85">
        <f t="shared" ref="J20:J21" si="4">IFERROR(F20/H20*100,"-")</f>
        <v>0</v>
      </c>
    </row>
    <row r="21" spans="1:15" s="51" customFormat="1" x14ac:dyDescent="0.25">
      <c r="A21" s="233"/>
      <c r="B21" s="234"/>
      <c r="C21" s="235" t="s">
        <v>606</v>
      </c>
      <c r="D21" s="165"/>
      <c r="E21" s="165"/>
      <c r="F21" s="117"/>
      <c r="H21" s="266">
        <v>178.8</v>
      </c>
      <c r="I21" s="84">
        <f t="shared" si="3"/>
        <v>-178.8</v>
      </c>
      <c r="J21" s="85">
        <f t="shared" si="4"/>
        <v>0</v>
      </c>
      <c r="K21" s="51" t="s">
        <v>607</v>
      </c>
    </row>
    <row r="22" spans="1:15" x14ac:dyDescent="0.25">
      <c r="C22" s="236"/>
      <c r="D22" s="237"/>
      <c r="E22" s="237"/>
      <c r="F22" s="238"/>
    </row>
    <row r="23" spans="1:15" ht="18" customHeight="1" x14ac:dyDescent="0.25">
      <c r="D23" s="239"/>
      <c r="E23" s="239"/>
      <c r="H23" s="106"/>
      <c r="K23" s="51"/>
      <c r="L23" s="51"/>
      <c r="M23" s="51"/>
      <c r="N23" s="51"/>
      <c r="O23" s="51"/>
    </row>
    <row r="24" spans="1:15" s="51" customFormat="1" ht="36.75" customHeight="1" x14ac:dyDescent="0.25">
      <c r="A24" s="86"/>
      <c r="B24" s="86"/>
      <c r="C24" s="86"/>
      <c r="D24" s="86"/>
      <c r="E24" s="86"/>
      <c r="F24" s="86"/>
      <c r="H24" s="86"/>
      <c r="I24" s="86"/>
      <c r="J24" s="86"/>
      <c r="K24" s="93"/>
    </row>
    <row r="26" spans="1:15" x14ac:dyDescent="0.25">
      <c r="D26" s="136" t="s">
        <v>295</v>
      </c>
    </row>
    <row r="30" spans="1:15" x14ac:dyDescent="0.25">
      <c r="A30" s="353"/>
      <c r="B30" s="353"/>
      <c r="C30" s="353"/>
      <c r="D30" s="353"/>
      <c r="E30" s="353"/>
      <c r="F30" s="353"/>
    </row>
    <row r="31" spans="1:15" ht="39" customHeight="1" x14ac:dyDescent="0.25">
      <c r="A31" s="352"/>
      <c r="B31" s="352"/>
      <c r="C31" s="352"/>
      <c r="D31" s="352"/>
      <c r="E31" s="352"/>
      <c r="F31" s="352"/>
    </row>
    <row r="33" spans="1:11" s="51" customFormat="1" ht="54" customHeight="1" x14ac:dyDescent="0.25">
      <c r="A33" s="352"/>
      <c r="B33" s="353"/>
      <c r="C33" s="353"/>
      <c r="D33" s="353"/>
      <c r="E33" s="353"/>
      <c r="F33" s="353"/>
      <c r="H33" s="86"/>
      <c r="I33" s="86"/>
      <c r="J33" s="86"/>
      <c r="K33" s="93"/>
    </row>
  </sheetData>
  <customSheetViews>
    <customSheetView guid="{839003FA-3055-4E28-826D-0A2EF77DACBD}" scale="70" showPageBreaks="1" fitToPage="1" printArea="1" view="pageBreakPreview" topLeftCell="A4">
      <selection activeCell="C22" sqref="C22"/>
      <pageMargins left="0.35433070866141736" right="0.35433070866141736" top="0.98425196850393704" bottom="0.98425196850393704" header="0" footer="0"/>
      <printOptions horizontalCentered="1"/>
      <pageSetup paperSize="9" scale="66" orientation="portrait" r:id="rId1"/>
      <headerFooter alignWithMargins="0"/>
    </customSheetView>
  </customSheetViews>
  <mergeCells count="2">
    <mergeCell ref="A5:B5"/>
    <mergeCell ref="A1:F1"/>
  </mergeCells>
  <phoneticPr fontId="2" type="noConversion"/>
  <dataValidations count="1">
    <dataValidation type="list" allowBlank="1" showInputMessage="1" showErrorMessage="1" sqref="E7:E10 E12:E13">
      <formula1>cenik</formula1>
    </dataValidation>
  </dataValidations>
  <printOptions horizontalCentered="1"/>
  <pageMargins left="0.35433070866141736" right="0.35433070866141736" top="0.98425196850393704" bottom="0.98425196850393704" header="0" footer="0"/>
  <pageSetup paperSize="9" scale="56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4"/>
  <sheetViews>
    <sheetView view="pageBreakPreview" zoomScale="70" zoomScaleNormal="66" zoomScaleSheetLayoutView="70" workbookViewId="0">
      <selection sqref="A1:F1"/>
    </sheetView>
  </sheetViews>
  <sheetFormatPr defaultColWidth="9.140625" defaultRowHeight="18" x14ac:dyDescent="0.25"/>
  <cols>
    <col min="1" max="1" width="9.140625" style="86"/>
    <col min="2" max="2" width="9.140625" style="135"/>
    <col min="3" max="3" width="79.28515625" style="135" customWidth="1"/>
    <col min="4" max="5" width="25.7109375" style="136" customWidth="1"/>
    <col min="6" max="6" width="25.7109375" style="137" customWidth="1"/>
    <col min="7" max="7" width="2.42578125" style="54" customWidth="1"/>
    <col min="8" max="10" width="18.85546875" style="87" customWidth="1"/>
    <col min="11" max="11" width="13" style="93" customWidth="1"/>
    <col min="12" max="13" width="9.140625" style="54" customWidth="1"/>
    <col min="14" max="14" width="0" style="54" hidden="1" customWidth="1"/>
    <col min="15" max="16384" width="9.140625" style="54"/>
  </cols>
  <sheetData>
    <row r="1" spans="1:11" s="58" customFormat="1" ht="69.75" customHeight="1" x14ac:dyDescent="0.35">
      <c r="A1" s="664" t="s">
        <v>675</v>
      </c>
      <c r="B1" s="664"/>
      <c r="C1" s="664"/>
      <c r="D1" s="664"/>
      <c r="E1" s="664"/>
      <c r="F1" s="664"/>
      <c r="H1" s="88"/>
      <c r="I1" s="88"/>
      <c r="J1" s="88"/>
      <c r="K1" s="92"/>
    </row>
    <row r="2" spans="1:11" s="58" customFormat="1" ht="20.100000000000001" customHeight="1" x14ac:dyDescent="0.35">
      <c r="A2" s="412"/>
      <c r="B2" s="414"/>
      <c r="C2" s="414"/>
      <c r="D2" s="414"/>
      <c r="E2" s="414"/>
      <c r="F2" s="414"/>
      <c r="H2" s="88"/>
      <c r="I2" s="88"/>
      <c r="J2" s="88"/>
      <c r="K2" s="92"/>
    </row>
    <row r="3" spans="1:11" s="58" customFormat="1" ht="19.5" customHeight="1" x14ac:dyDescent="0.35">
      <c r="A3" s="127" t="s">
        <v>650</v>
      </c>
      <c r="B3" s="414"/>
      <c r="C3" s="414"/>
      <c r="D3" s="414"/>
      <c r="E3" s="414"/>
      <c r="F3" s="414"/>
      <c r="H3" s="88"/>
      <c r="I3" s="88"/>
      <c r="J3" s="88"/>
      <c r="K3" s="92"/>
    </row>
    <row r="4" spans="1:11" s="58" customFormat="1" ht="20.100000000000001" customHeight="1" x14ac:dyDescent="0.35">
      <c r="A4" s="412"/>
      <c r="B4" s="414"/>
      <c r="C4" s="414"/>
      <c r="D4" s="414"/>
      <c r="E4" s="414"/>
      <c r="F4" s="128"/>
      <c r="H4" s="88"/>
      <c r="I4" s="88"/>
      <c r="J4" s="88"/>
      <c r="K4" s="92"/>
    </row>
    <row r="5" spans="1:11" ht="73.900000000000006" customHeight="1" x14ac:dyDescent="0.25">
      <c r="A5" s="662" t="s">
        <v>153</v>
      </c>
      <c r="B5" s="663"/>
      <c r="C5" s="415" t="s">
        <v>154</v>
      </c>
      <c r="D5" s="396" t="s">
        <v>672</v>
      </c>
      <c r="E5" s="400" t="s">
        <v>666</v>
      </c>
      <c r="F5" s="413" t="s">
        <v>667</v>
      </c>
      <c r="H5" s="426"/>
      <c r="I5" s="426"/>
      <c r="J5" s="426"/>
      <c r="K5" s="426"/>
    </row>
    <row r="6" spans="1:11" ht="37.9" customHeight="1" x14ac:dyDescent="0.25">
      <c r="A6" s="427" t="s">
        <v>8</v>
      </c>
      <c r="B6" s="428"/>
      <c r="C6" s="129" t="s">
        <v>29</v>
      </c>
      <c r="D6" s="429"/>
      <c r="E6" s="429"/>
      <c r="F6" s="430"/>
      <c r="H6" s="426"/>
      <c r="I6" s="426"/>
      <c r="J6" s="426"/>
      <c r="K6" s="426"/>
    </row>
    <row r="7" spans="1:11" ht="17.45" customHeight="1" x14ac:dyDescent="0.25">
      <c r="A7" s="196"/>
      <c r="B7" s="179" t="s">
        <v>27</v>
      </c>
      <c r="C7" s="179" t="s">
        <v>366</v>
      </c>
      <c r="D7" s="418">
        <v>3</v>
      </c>
      <c r="E7" s="592"/>
      <c r="F7" s="84">
        <f>D7*E7</f>
        <v>0</v>
      </c>
      <c r="H7" s="390"/>
      <c r="I7" s="124"/>
      <c r="J7" s="125"/>
    </row>
    <row r="8" spans="1:11" x14ac:dyDescent="0.25">
      <c r="A8" s="196"/>
      <c r="B8" s="196"/>
      <c r="C8" s="179" t="s">
        <v>520</v>
      </c>
      <c r="D8" s="418">
        <v>3</v>
      </c>
      <c r="E8" s="592"/>
      <c r="F8" s="84">
        <f>D8*E8</f>
        <v>0</v>
      </c>
      <c r="H8" s="390"/>
      <c r="I8" s="124"/>
      <c r="J8" s="125"/>
    </row>
    <row r="9" spans="1:11" ht="36.75" customHeight="1" x14ac:dyDescent="0.25">
      <c r="A9" s="130"/>
      <c r="B9" s="131"/>
      <c r="C9" s="219" t="s">
        <v>31</v>
      </c>
      <c r="D9" s="220"/>
      <c r="E9" s="609"/>
      <c r="F9" s="610"/>
      <c r="H9" s="124"/>
      <c r="I9" s="124"/>
      <c r="J9" s="125"/>
    </row>
    <row r="10" spans="1:11" ht="17.45" customHeight="1" x14ac:dyDescent="0.25">
      <c r="A10" s="431"/>
      <c r="B10" s="432"/>
      <c r="C10" s="179" t="s">
        <v>364</v>
      </c>
      <c r="D10" s="158">
        <v>5</v>
      </c>
      <c r="E10" s="588"/>
      <c r="F10" s="84">
        <f>D10*E10</f>
        <v>0</v>
      </c>
      <c r="H10" s="425"/>
      <c r="I10" s="124"/>
      <c r="J10" s="125"/>
    </row>
    <row r="11" spans="1:11" x14ac:dyDescent="0.25">
      <c r="A11" s="433"/>
      <c r="B11" s="433"/>
      <c r="C11" s="179" t="s">
        <v>365</v>
      </c>
      <c r="D11" s="418">
        <v>2</v>
      </c>
      <c r="E11" s="592"/>
      <c r="F11" s="84">
        <f>D11*E11</f>
        <v>0</v>
      </c>
      <c r="H11" s="425"/>
      <c r="I11" s="124"/>
      <c r="J11" s="125"/>
    </row>
    <row r="12" spans="1:11" ht="17.45" customHeight="1" x14ac:dyDescent="0.25">
      <c r="A12" s="433"/>
      <c r="B12" s="433"/>
      <c r="C12" s="179" t="s">
        <v>366</v>
      </c>
      <c r="D12" s="418">
        <v>2</v>
      </c>
      <c r="E12" s="592"/>
      <c r="F12" s="84">
        <f>D12*E12</f>
        <v>0</v>
      </c>
      <c r="H12" s="425"/>
      <c r="I12" s="124"/>
      <c r="J12" s="125"/>
    </row>
    <row r="13" spans="1:11" ht="36.75" customHeight="1" x14ac:dyDescent="0.25">
      <c r="A13" s="130"/>
      <c r="B13" s="131"/>
      <c r="C13" s="132" t="s">
        <v>150</v>
      </c>
      <c r="D13" s="133"/>
      <c r="E13" s="392"/>
      <c r="F13" s="53"/>
      <c r="H13" s="98"/>
      <c r="I13" s="98"/>
      <c r="J13" s="99"/>
    </row>
    <row r="14" spans="1:11" ht="36" x14ac:dyDescent="0.25">
      <c r="A14" s="434"/>
      <c r="B14" s="435"/>
      <c r="C14" s="221" t="s">
        <v>148</v>
      </c>
      <c r="D14" s="222" t="s">
        <v>155</v>
      </c>
      <c r="E14" s="438"/>
      <c r="F14" s="81"/>
      <c r="H14" s="267">
        <v>2700</v>
      </c>
      <c r="I14" s="84">
        <f t="shared" ref="I14:I19" si="0">F14-H14</f>
        <v>-2700</v>
      </c>
      <c r="J14" s="85">
        <f t="shared" ref="J14:J19" si="1">IFERROR(F14/H14*100,"-")</f>
        <v>0</v>
      </c>
    </row>
    <row r="15" spans="1:11" x14ac:dyDescent="0.25">
      <c r="A15" s="436"/>
      <c r="B15" s="437"/>
      <c r="C15" s="170" t="s">
        <v>162</v>
      </c>
      <c r="D15" s="142" t="s">
        <v>161</v>
      </c>
      <c r="E15" s="393"/>
      <c r="F15" s="65"/>
      <c r="H15" s="268">
        <v>1550</v>
      </c>
      <c r="I15" s="84">
        <f t="shared" si="0"/>
        <v>-1550</v>
      </c>
      <c r="J15" s="85">
        <f t="shared" si="1"/>
        <v>0</v>
      </c>
    </row>
    <row r="16" spans="1:11" x14ac:dyDescent="0.25">
      <c r="F16" s="55"/>
      <c r="H16" s="84"/>
      <c r="I16" s="84"/>
      <c r="J16" s="85"/>
    </row>
    <row r="17" spans="1:11" ht="35.25" customHeight="1" x14ac:dyDescent="0.25">
      <c r="A17" s="130"/>
      <c r="B17" s="138"/>
      <c r="C17" s="139" t="s">
        <v>195</v>
      </c>
      <c r="D17" s="199"/>
      <c r="E17" s="199"/>
      <c r="F17" s="56"/>
      <c r="H17" s="84"/>
      <c r="I17" s="84"/>
      <c r="J17" s="85"/>
    </row>
    <row r="18" spans="1:11" x14ac:dyDescent="0.25">
      <c r="A18" s="435"/>
      <c r="B18" s="435"/>
      <c r="C18" s="147" t="s">
        <v>38</v>
      </c>
      <c r="D18" s="149"/>
      <c r="E18" s="204"/>
      <c r="F18" s="71"/>
      <c r="H18" s="268">
        <v>2.5</v>
      </c>
      <c r="I18" s="84">
        <f t="shared" si="0"/>
        <v>-2.5</v>
      </c>
      <c r="J18" s="85">
        <f t="shared" si="1"/>
        <v>0</v>
      </c>
    </row>
    <row r="19" spans="1:11" x14ac:dyDescent="0.25">
      <c r="A19" s="437"/>
      <c r="B19" s="437"/>
      <c r="C19" s="170" t="s">
        <v>238</v>
      </c>
      <c r="D19" s="142"/>
      <c r="E19" s="393"/>
      <c r="F19" s="65"/>
      <c r="H19" s="268">
        <v>5</v>
      </c>
      <c r="I19" s="84">
        <f t="shared" si="0"/>
        <v>-5</v>
      </c>
      <c r="J19" s="85">
        <f t="shared" si="1"/>
        <v>0</v>
      </c>
    </row>
    <row r="22" spans="1:11" s="51" customFormat="1" x14ac:dyDescent="0.25">
      <c r="A22" s="86"/>
      <c r="B22" s="135"/>
      <c r="C22" s="135"/>
      <c r="D22" s="136"/>
      <c r="E22" s="136"/>
      <c r="F22" s="137"/>
      <c r="H22" s="86"/>
      <c r="I22" s="86"/>
      <c r="J22" s="86"/>
      <c r="K22" s="93"/>
    </row>
    <row r="23" spans="1:11" x14ac:dyDescent="0.25">
      <c r="D23" s="136" t="s">
        <v>295</v>
      </c>
    </row>
    <row r="25" spans="1:11" s="51" customFormat="1" ht="36.75" customHeight="1" x14ac:dyDescent="0.25">
      <c r="A25" s="255"/>
      <c r="B25" s="255"/>
      <c r="C25" s="255"/>
      <c r="D25" s="255"/>
      <c r="E25" s="255"/>
      <c r="F25" s="255"/>
      <c r="H25" s="86"/>
      <c r="I25" s="86"/>
      <c r="J25" s="86"/>
      <c r="K25" s="93"/>
    </row>
    <row r="31" spans="1:11" x14ac:dyDescent="0.25">
      <c r="A31" s="416"/>
      <c r="B31" s="416"/>
      <c r="C31" s="416"/>
      <c r="D31" s="416"/>
      <c r="E31" s="416"/>
      <c r="F31" s="416"/>
    </row>
    <row r="32" spans="1:11" ht="39" customHeight="1" x14ac:dyDescent="0.25">
      <c r="A32" s="190"/>
      <c r="B32" s="190"/>
      <c r="C32" s="190"/>
      <c r="D32" s="190"/>
      <c r="E32" s="190"/>
      <c r="F32" s="190"/>
    </row>
    <row r="34" spans="1:11" s="51" customFormat="1" ht="54" customHeight="1" x14ac:dyDescent="0.25">
      <c r="A34" s="190"/>
      <c r="B34" s="191"/>
      <c r="C34" s="191"/>
      <c r="D34" s="191"/>
      <c r="E34" s="191"/>
      <c r="F34" s="191"/>
      <c r="H34" s="86"/>
      <c r="I34" s="86"/>
      <c r="J34" s="86"/>
      <c r="K34" s="93"/>
    </row>
  </sheetData>
  <customSheetViews>
    <customSheetView guid="{839003FA-3055-4E28-826D-0A2EF77DACBD}" scale="70" showPageBreaks="1" fitToPage="1" printArea="1" view="pageBreakPreview" topLeftCell="A12">
      <selection activeCell="C27" sqref="C27"/>
      <pageMargins left="0.35433070866141736" right="0.35433070866141736" top="0.98425196850393704" bottom="0.98425196850393704" header="0" footer="0"/>
      <printOptions horizontalCentered="1"/>
      <pageSetup paperSize="9" scale="66" orientation="portrait" r:id="rId1"/>
      <headerFooter alignWithMargins="0"/>
    </customSheetView>
  </customSheetViews>
  <mergeCells count="2">
    <mergeCell ref="A1:F1"/>
    <mergeCell ref="A5:B5"/>
  </mergeCells>
  <phoneticPr fontId="2" type="noConversion"/>
  <dataValidations count="1">
    <dataValidation type="list" allowBlank="1" showInputMessage="1" showErrorMessage="1" sqref="E7:E8 E10:E12">
      <formula1>cenik</formula1>
    </dataValidation>
  </dataValidations>
  <printOptions horizontalCentered="1"/>
  <pageMargins left="0.35433070866141736" right="0.35433070866141736" top="0.98425196850393704" bottom="0.98425196850393704" header="0" footer="0"/>
  <pageSetup paperSize="9" scale="5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29</vt:i4>
      </vt:variant>
      <vt:variant>
        <vt:lpstr>Imenovani obsegi</vt:lpstr>
      </vt:variant>
      <vt:variant>
        <vt:i4>27</vt:i4>
      </vt:variant>
    </vt:vector>
  </HeadingPairs>
  <TitlesOfParts>
    <vt:vector size="56" baseType="lpstr">
      <vt:lpstr>AG</vt:lpstr>
      <vt:lpstr>AGRFT</vt:lpstr>
      <vt:lpstr>ALUO</vt:lpstr>
      <vt:lpstr>BF</vt:lpstr>
      <vt:lpstr>EF</vt:lpstr>
      <vt:lpstr>FA</vt:lpstr>
      <vt:lpstr>FDV</vt:lpstr>
      <vt:lpstr>FE</vt:lpstr>
      <vt:lpstr>FFA</vt:lpstr>
      <vt:lpstr>FGG</vt:lpstr>
      <vt:lpstr>FKKT</vt:lpstr>
      <vt:lpstr>FMF</vt:lpstr>
      <vt:lpstr>FPP</vt:lpstr>
      <vt:lpstr>FRI</vt:lpstr>
      <vt:lpstr>FSD</vt:lpstr>
      <vt:lpstr>FS</vt:lpstr>
      <vt:lpstr>FŠ</vt:lpstr>
      <vt:lpstr>FU</vt:lpstr>
      <vt:lpstr>FF</vt:lpstr>
      <vt:lpstr>MF</vt:lpstr>
      <vt:lpstr>NTF</vt:lpstr>
      <vt:lpstr>PEF</vt:lpstr>
      <vt:lpstr>PF</vt:lpstr>
      <vt:lpstr>TEOF</vt:lpstr>
      <vt:lpstr>VF</vt:lpstr>
      <vt:lpstr>ZF</vt:lpstr>
      <vt:lpstr>spremembe</vt:lpstr>
      <vt:lpstr>povp.šolnina po skupinah</vt:lpstr>
      <vt:lpstr>šolnina</vt:lpstr>
      <vt:lpstr>cenik</vt:lpstr>
      <vt:lpstr>AG!Področje_tiskanja</vt:lpstr>
      <vt:lpstr>AGRFT!Področje_tiskanja</vt:lpstr>
      <vt:lpstr>ALUO!Področje_tiskanja</vt:lpstr>
      <vt:lpstr>BF!Področje_tiskanja</vt:lpstr>
      <vt:lpstr>EF!Področje_tiskanja</vt:lpstr>
      <vt:lpstr>FA!Področje_tiskanja</vt:lpstr>
      <vt:lpstr>FDV!Področje_tiskanja</vt:lpstr>
      <vt:lpstr>FE!Področje_tiskanja</vt:lpstr>
      <vt:lpstr>FF!Področje_tiskanja</vt:lpstr>
      <vt:lpstr>FFA!Področje_tiskanja</vt:lpstr>
      <vt:lpstr>FGG!Področje_tiskanja</vt:lpstr>
      <vt:lpstr>FKKT!Področje_tiskanja</vt:lpstr>
      <vt:lpstr>FMF!Področje_tiskanja</vt:lpstr>
      <vt:lpstr>FPP!Področje_tiskanja</vt:lpstr>
      <vt:lpstr>FRI!Področje_tiskanja</vt:lpstr>
      <vt:lpstr>FS!Področje_tiskanja</vt:lpstr>
      <vt:lpstr>FSD!Področje_tiskanja</vt:lpstr>
      <vt:lpstr>FŠ!Področje_tiskanja</vt:lpstr>
      <vt:lpstr>FU!Področje_tiskanja</vt:lpstr>
      <vt:lpstr>MF!Področje_tiskanja</vt:lpstr>
      <vt:lpstr>NTF!Področje_tiskanja</vt:lpstr>
      <vt:lpstr>PEF!Področje_tiskanja</vt:lpstr>
      <vt:lpstr>PF!Področje_tiskanja</vt:lpstr>
      <vt:lpstr>TEOF!Področje_tiskanja</vt:lpstr>
      <vt:lpstr>VF!Področje_tiskanja</vt:lpstr>
      <vt:lpstr>ZF!Področje_tiskanja</vt:lpstr>
    </vt:vector>
  </TitlesOfParts>
  <Company>UNIVERZA V LJUBLJANI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Posavec-Tršan, Milojka</dc:creator>
  <cp:lastModifiedBy>Turnšek, Klaudija</cp:lastModifiedBy>
  <cp:lastPrinted>2016-12-21T07:48:04Z</cp:lastPrinted>
  <dcterms:created xsi:type="dcterms:W3CDTF">2007-01-25T09:06:45Z</dcterms:created>
  <dcterms:modified xsi:type="dcterms:W3CDTF">2017-12-15T10:59:23Z</dcterms:modified>
</cp:coreProperties>
</file>